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Önk és int" sheetId="1" r:id="rId1"/>
    <sheet name="önk" sheetId="2" r:id="rId2"/>
  </sheets>
  <externalReferences>
    <externalReference r:id="rId3"/>
    <externalReference r:id="rId4"/>
  </externalReferences>
  <calcPr calcId="152511"/>
</workbook>
</file>

<file path=xl/calcChain.xml><?xml version="1.0" encoding="utf-8"?>
<calcChain xmlns="http://schemas.openxmlformats.org/spreadsheetml/2006/main">
  <c r="N27" i="1" l="1"/>
  <c r="N22" i="2"/>
  <c r="S52" i="1" l="1"/>
  <c r="R52" i="1"/>
  <c r="Q52" i="1"/>
  <c r="P52" i="1"/>
  <c r="O52" i="1"/>
  <c r="N52" i="1"/>
  <c r="M52" i="1"/>
  <c r="L52" i="1"/>
  <c r="G52" i="1"/>
  <c r="F52" i="1"/>
  <c r="J49" i="1"/>
  <c r="H49" i="1"/>
  <c r="E49" i="1"/>
  <c r="D49" i="1"/>
  <c r="I49" i="1" s="1"/>
  <c r="P33" i="1"/>
  <c r="O33" i="1"/>
  <c r="G33" i="1"/>
  <c r="F33" i="1"/>
  <c r="S32" i="1"/>
  <c r="Q32" i="1"/>
  <c r="M32" i="1"/>
  <c r="R32" i="1" s="1"/>
  <c r="L32" i="1"/>
  <c r="G32" i="1"/>
  <c r="G34" i="1" s="1"/>
  <c r="G53" i="1" s="1"/>
  <c r="F32" i="1"/>
  <c r="F34" i="1" s="1"/>
  <c r="F53" i="1" s="1"/>
  <c r="R31" i="1"/>
  <c r="M31" i="1"/>
  <c r="L31" i="1"/>
  <c r="R30" i="1"/>
  <c r="Q30" i="1"/>
  <c r="S30" i="1" s="1"/>
  <c r="M30" i="1"/>
  <c r="L30" i="1"/>
  <c r="N30" i="1" s="1"/>
  <c r="H30" i="1"/>
  <c r="D30" i="1"/>
  <c r="C30" i="1"/>
  <c r="N29" i="1"/>
  <c r="M29" i="1"/>
  <c r="L29" i="1"/>
  <c r="I29" i="1"/>
  <c r="H29" i="1"/>
  <c r="J29" i="1" s="1"/>
  <c r="D29" i="1"/>
  <c r="E29" i="1" s="1"/>
  <c r="Q28" i="1"/>
  <c r="S28" i="1" s="1"/>
  <c r="M28" i="1"/>
  <c r="R28" i="1" s="1"/>
  <c r="I28" i="1"/>
  <c r="H28" i="1"/>
  <c r="R27" i="1"/>
  <c r="R33" i="1" s="1"/>
  <c r="Q27" i="1"/>
  <c r="L33" i="1"/>
  <c r="J27" i="1"/>
  <c r="I27" i="1"/>
  <c r="H27" i="1"/>
  <c r="S26" i="1"/>
  <c r="R26" i="1"/>
  <c r="Q26" i="1"/>
  <c r="I26" i="1"/>
  <c r="J26" i="1" s="1"/>
  <c r="H26" i="1"/>
  <c r="E26" i="1"/>
  <c r="S25" i="1"/>
  <c r="R25" i="1"/>
  <c r="Q25" i="1"/>
  <c r="I25" i="1"/>
  <c r="P24" i="1"/>
  <c r="O24" i="1"/>
  <c r="I24" i="1"/>
  <c r="H24" i="1"/>
  <c r="J24" i="1" s="1"/>
  <c r="E24" i="1"/>
  <c r="R23" i="1"/>
  <c r="Q23" i="1"/>
  <c r="S23" i="1" s="1"/>
  <c r="I23" i="1"/>
  <c r="H23" i="1"/>
  <c r="Q22" i="1"/>
  <c r="S22" i="1" s="1"/>
  <c r="N22" i="1"/>
  <c r="S21" i="1"/>
  <c r="Q21" i="1"/>
  <c r="N21" i="1"/>
  <c r="S20" i="1"/>
  <c r="R20" i="1"/>
  <c r="Q20" i="1"/>
  <c r="N20" i="1"/>
  <c r="Q19" i="1"/>
  <c r="R19" i="1"/>
  <c r="I19" i="1"/>
  <c r="H19" i="1"/>
  <c r="J19" i="1" s="1"/>
  <c r="Q18" i="1"/>
  <c r="R18" i="1"/>
  <c r="L18" i="1"/>
  <c r="I18" i="1"/>
  <c r="H18" i="1"/>
  <c r="E18" i="1"/>
  <c r="R17" i="1"/>
  <c r="Q17" i="1"/>
  <c r="N17" i="1"/>
  <c r="I17" i="1"/>
  <c r="H17" i="1"/>
  <c r="J17" i="1" s="1"/>
  <c r="R16" i="1"/>
  <c r="Q16" i="1"/>
  <c r="S16" i="1" s="1"/>
  <c r="N16" i="1"/>
  <c r="L16" i="1"/>
  <c r="I16" i="1"/>
  <c r="H16" i="1"/>
  <c r="E16" i="1"/>
  <c r="Q15" i="1"/>
  <c r="S15" i="1" s="1"/>
  <c r="M15" i="1"/>
  <c r="R15" i="1" s="1"/>
  <c r="L15" i="1"/>
  <c r="I15" i="1"/>
  <c r="H15" i="1"/>
  <c r="J15" i="1" s="1"/>
  <c r="D15" i="1"/>
  <c r="C15" i="1"/>
  <c r="E15" i="1" s="1"/>
  <c r="Q14" i="1"/>
  <c r="S14" i="1" s="1"/>
  <c r="R14" i="1"/>
  <c r="I14" i="1"/>
  <c r="H14" i="1"/>
  <c r="E14" i="1"/>
  <c r="M13" i="1"/>
  <c r="R13" i="1" s="1"/>
  <c r="L13" i="1"/>
  <c r="Q13" i="1" s="1"/>
  <c r="S13" i="1" s="1"/>
  <c r="I13" i="1"/>
  <c r="H13" i="1"/>
  <c r="R12" i="1"/>
  <c r="Q12" i="1"/>
  <c r="N12" i="1"/>
  <c r="I12" i="1"/>
  <c r="H12" i="1"/>
  <c r="J12" i="1" s="1"/>
  <c r="E12" i="1"/>
  <c r="C32" i="1"/>
  <c r="R11" i="1"/>
  <c r="Q11" i="1"/>
  <c r="N11" i="1"/>
  <c r="H11" i="1"/>
  <c r="I11" i="1"/>
  <c r="R10" i="1"/>
  <c r="Q10" i="1"/>
  <c r="N10" i="1"/>
  <c r="E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S19" i="1" l="1"/>
  <c r="S18" i="1"/>
  <c r="S17" i="1"/>
  <c r="S12" i="1"/>
  <c r="S11" i="1"/>
  <c r="O34" i="1"/>
  <c r="O53" i="1" s="1"/>
  <c r="F36" i="1" s="1"/>
  <c r="Q24" i="1"/>
  <c r="J18" i="1"/>
  <c r="J16" i="1"/>
  <c r="J11" i="1"/>
  <c r="I32" i="1"/>
  <c r="H25" i="1"/>
  <c r="J25" i="1" s="1"/>
  <c r="C33" i="1"/>
  <c r="C34" i="1" s="1"/>
  <c r="E25" i="1"/>
  <c r="R24" i="1"/>
  <c r="R34" i="1" s="1"/>
  <c r="R53" i="1" s="1"/>
  <c r="J32" i="1"/>
  <c r="N14" i="1"/>
  <c r="N19" i="1"/>
  <c r="S27" i="1"/>
  <c r="P34" i="1"/>
  <c r="P53" i="1" s="1"/>
  <c r="G36" i="1" s="1"/>
  <c r="S10" i="1"/>
  <c r="E11" i="1"/>
  <c r="E32" i="1" s="1"/>
  <c r="J14" i="1"/>
  <c r="L24" i="1"/>
  <c r="L34" i="1" s="1"/>
  <c r="D33" i="1"/>
  <c r="I30" i="1"/>
  <c r="J30" i="1" s="1"/>
  <c r="Q31" i="1"/>
  <c r="S31" i="1" s="1"/>
  <c r="N31" i="1"/>
  <c r="D32" i="1"/>
  <c r="D34" i="1" s="1"/>
  <c r="H32" i="1"/>
  <c r="N32" i="1"/>
  <c r="J13" i="1"/>
  <c r="N18" i="1"/>
  <c r="J23" i="1"/>
  <c r="M24" i="1"/>
  <c r="M33" i="1"/>
  <c r="J28" i="1"/>
  <c r="N28" i="1"/>
  <c r="E30" i="1"/>
  <c r="P52" i="2"/>
  <c r="O52" i="2"/>
  <c r="M52" i="2"/>
  <c r="L52" i="2"/>
  <c r="G52" i="2"/>
  <c r="F52" i="2"/>
  <c r="D52" i="2"/>
  <c r="C52" i="2"/>
  <c r="I49" i="2"/>
  <c r="H49" i="2"/>
  <c r="J49" i="2" s="1"/>
  <c r="E49" i="2"/>
  <c r="R48" i="2"/>
  <c r="Q48" i="2"/>
  <c r="S48" i="2" s="1"/>
  <c r="N48" i="2"/>
  <c r="N52" i="2" s="1"/>
  <c r="R47" i="2"/>
  <c r="Q47" i="2"/>
  <c r="N47" i="2"/>
  <c r="I43" i="2"/>
  <c r="H43" i="2"/>
  <c r="H52" i="2" s="1"/>
  <c r="E43" i="2"/>
  <c r="E41" i="2"/>
  <c r="P33" i="2"/>
  <c r="O33" i="2"/>
  <c r="M33" i="2"/>
  <c r="L33" i="2"/>
  <c r="I33" i="2"/>
  <c r="G33" i="2"/>
  <c r="F33" i="2"/>
  <c r="D33" i="2"/>
  <c r="S32" i="2"/>
  <c r="R32" i="2"/>
  <c r="Q32" i="2"/>
  <c r="N32" i="2"/>
  <c r="G32" i="2"/>
  <c r="G34" i="2" s="1"/>
  <c r="G53" i="2" s="1"/>
  <c r="F32" i="2"/>
  <c r="D32" i="2"/>
  <c r="D34" i="2" s="1"/>
  <c r="C32" i="2"/>
  <c r="S31" i="2"/>
  <c r="R31" i="2"/>
  <c r="Q31" i="2"/>
  <c r="N31" i="2"/>
  <c r="R30" i="2"/>
  <c r="Q30" i="2"/>
  <c r="S30" i="2" s="1"/>
  <c r="N30" i="2"/>
  <c r="M30" i="2"/>
  <c r="I30" i="2"/>
  <c r="H30" i="2"/>
  <c r="J30" i="2" s="1"/>
  <c r="D30" i="2"/>
  <c r="C30" i="2"/>
  <c r="E30" i="2" s="1"/>
  <c r="I29" i="2"/>
  <c r="H29" i="2"/>
  <c r="J29" i="2" s="1"/>
  <c r="E29" i="2"/>
  <c r="R28" i="2"/>
  <c r="Q28" i="2"/>
  <c r="S28" i="2" s="1"/>
  <c r="M28" i="2"/>
  <c r="N28" i="2" s="1"/>
  <c r="R27" i="2"/>
  <c r="S27" i="2" s="1"/>
  <c r="Q27" i="2"/>
  <c r="N27" i="2"/>
  <c r="N33" i="2" s="1"/>
  <c r="I26" i="2"/>
  <c r="J26" i="2" s="1"/>
  <c r="J25" i="2"/>
  <c r="I25" i="2"/>
  <c r="C25" i="2"/>
  <c r="P24" i="2"/>
  <c r="O24" i="2"/>
  <c r="M24" i="2"/>
  <c r="M34" i="2" s="1"/>
  <c r="L24" i="2"/>
  <c r="I24" i="2"/>
  <c r="J24" i="2" s="1"/>
  <c r="E24" i="2"/>
  <c r="R23" i="2"/>
  <c r="Q23" i="2"/>
  <c r="S23" i="2" s="1"/>
  <c r="N23" i="2"/>
  <c r="R22" i="2"/>
  <c r="Q22" i="2"/>
  <c r="S22" i="2" s="1"/>
  <c r="R21" i="2"/>
  <c r="Q21" i="2"/>
  <c r="S21" i="2" s="1"/>
  <c r="N21" i="2"/>
  <c r="R19" i="2"/>
  <c r="Q19" i="2"/>
  <c r="N19" i="2"/>
  <c r="R18" i="2"/>
  <c r="S18" i="2" s="1"/>
  <c r="Q18" i="2"/>
  <c r="N18" i="2"/>
  <c r="I18" i="2"/>
  <c r="J18" i="2" s="1"/>
  <c r="H18" i="2"/>
  <c r="E18" i="2"/>
  <c r="R17" i="2"/>
  <c r="S17" i="2" s="1"/>
  <c r="Q17" i="2"/>
  <c r="N17" i="2"/>
  <c r="R16" i="2"/>
  <c r="Q16" i="2"/>
  <c r="S16" i="2" s="1"/>
  <c r="N16" i="2"/>
  <c r="I16" i="2"/>
  <c r="H16" i="2"/>
  <c r="E16" i="2"/>
  <c r="R15" i="2"/>
  <c r="Q15" i="2"/>
  <c r="S15" i="2" s="1"/>
  <c r="I15" i="2"/>
  <c r="H15" i="2"/>
  <c r="J15" i="2" s="1"/>
  <c r="E15" i="2"/>
  <c r="R14" i="2"/>
  <c r="Q14" i="2"/>
  <c r="N14" i="2"/>
  <c r="I14" i="2"/>
  <c r="H14" i="2"/>
  <c r="J14" i="2" s="1"/>
  <c r="E14" i="2"/>
  <c r="S13" i="2"/>
  <c r="R13" i="2"/>
  <c r="Q13" i="2"/>
  <c r="R12" i="2"/>
  <c r="Q12" i="2"/>
  <c r="N12" i="2"/>
  <c r="I12" i="2"/>
  <c r="H12" i="2"/>
  <c r="E12" i="2"/>
  <c r="R11" i="2"/>
  <c r="S11" i="2" s="1"/>
  <c r="Q11" i="2"/>
  <c r="N11" i="2"/>
  <c r="J11" i="2"/>
  <c r="I11" i="2"/>
  <c r="H11" i="2"/>
  <c r="E11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R10" i="2"/>
  <c r="Q10" i="2"/>
  <c r="S10" i="2" s="1"/>
  <c r="N10" i="2"/>
  <c r="E10" i="2"/>
  <c r="A10" i="2"/>
  <c r="N24" i="1" l="1"/>
  <c r="S24" i="1"/>
  <c r="E33" i="1"/>
  <c r="J33" i="1"/>
  <c r="M53" i="2"/>
  <c r="P34" i="2"/>
  <c r="P53" i="2" s="1"/>
  <c r="G36" i="2" s="1"/>
  <c r="R33" i="2"/>
  <c r="Q33" i="2"/>
  <c r="L34" i="2"/>
  <c r="L53" i="2" s="1"/>
  <c r="S12" i="2"/>
  <c r="O34" i="2"/>
  <c r="O53" i="2" s="1"/>
  <c r="F36" i="2" s="1"/>
  <c r="E52" i="2"/>
  <c r="F34" i="2"/>
  <c r="I32" i="2"/>
  <c r="I34" i="2" s="1"/>
  <c r="J16" i="2"/>
  <c r="E32" i="2"/>
  <c r="E34" i="1"/>
  <c r="S33" i="1"/>
  <c r="S34" i="1" s="1"/>
  <c r="S53" i="1" s="1"/>
  <c r="J34" i="1"/>
  <c r="M34" i="1"/>
  <c r="Q33" i="1"/>
  <c r="Q34" i="1" s="1"/>
  <c r="Q53" i="1" s="1"/>
  <c r="H33" i="1"/>
  <c r="H34" i="1" s="1"/>
  <c r="N33" i="1"/>
  <c r="L53" i="1"/>
  <c r="C36" i="1" s="1"/>
  <c r="C43" i="1"/>
  <c r="I33" i="1"/>
  <c r="I34" i="1" s="1"/>
  <c r="C33" i="2"/>
  <c r="C34" i="2" s="1"/>
  <c r="E25" i="2"/>
  <c r="E33" i="2" s="1"/>
  <c r="N24" i="2"/>
  <c r="N34" i="2" s="1"/>
  <c r="N53" i="2" s="1"/>
  <c r="J12" i="2"/>
  <c r="J32" i="2" s="1"/>
  <c r="S14" i="2"/>
  <c r="S19" i="2"/>
  <c r="D36" i="2"/>
  <c r="D53" i="2"/>
  <c r="I52" i="2"/>
  <c r="J43" i="2"/>
  <c r="J52" i="2" s="1"/>
  <c r="R52" i="2"/>
  <c r="S47" i="2"/>
  <c r="S52" i="2" s="1"/>
  <c r="Q24" i="2"/>
  <c r="Q34" i="2" s="1"/>
  <c r="R24" i="2"/>
  <c r="H32" i="2"/>
  <c r="H33" i="2"/>
  <c r="J33" i="2" s="1"/>
  <c r="F53" i="2"/>
  <c r="Q52" i="2"/>
  <c r="N34" i="1" l="1"/>
  <c r="N53" i="1" s="1"/>
  <c r="Q53" i="2"/>
  <c r="R34" i="2"/>
  <c r="R53" i="2" s="1"/>
  <c r="I36" i="2" s="1"/>
  <c r="S33" i="2"/>
  <c r="S34" i="2" s="1"/>
  <c r="S53" i="2" s="1"/>
  <c r="S24" i="2"/>
  <c r="I53" i="2"/>
  <c r="H36" i="1"/>
  <c r="I36" i="1"/>
  <c r="M53" i="1"/>
  <c r="D36" i="1" s="1"/>
  <c r="E36" i="1" s="1"/>
  <c r="D43" i="1"/>
  <c r="H43" i="1"/>
  <c r="C52" i="1"/>
  <c r="C53" i="1" s="1"/>
  <c r="J36" i="1"/>
  <c r="J34" i="2"/>
  <c r="H34" i="2"/>
  <c r="C36" i="2"/>
  <c r="E36" i="2" s="1"/>
  <c r="E34" i="2"/>
  <c r="E53" i="2" s="1"/>
  <c r="C53" i="2"/>
  <c r="E43" i="1" l="1"/>
  <c r="E52" i="1" s="1"/>
  <c r="E53" i="1" s="1"/>
  <c r="I43" i="1"/>
  <c r="I52" i="1" s="1"/>
  <c r="I53" i="1" s="1"/>
  <c r="D52" i="1"/>
  <c r="D53" i="1" s="1"/>
  <c r="H52" i="1"/>
  <c r="H53" i="1" s="1"/>
  <c r="H36" i="2"/>
  <c r="H53" i="2"/>
  <c r="J53" i="2"/>
  <c r="J36" i="2"/>
  <c r="J43" i="1" l="1"/>
  <c r="J52" i="1" s="1"/>
  <c r="J53" i="1" s="1"/>
</calcChain>
</file>

<file path=xl/sharedStrings.xml><?xml version="1.0" encoding="utf-8"?>
<sst xmlns="http://schemas.openxmlformats.org/spreadsheetml/2006/main" count="226" uniqueCount="102">
  <si>
    <t xml:space="preserve">T/1/1. melléklet </t>
  </si>
  <si>
    <t>Hévíz Város Önkormányzat</t>
  </si>
  <si>
    <t xml:space="preserve">2014. évi Pénzügyi mérleg </t>
  </si>
  <si>
    <t>e Ft</t>
  </si>
  <si>
    <t>Sor- szám</t>
  </si>
  <si>
    <t>A</t>
  </si>
  <si>
    <t>B</t>
  </si>
  <si>
    <t>C</t>
  </si>
  <si>
    <t>D</t>
  </si>
  <si>
    <t>G</t>
  </si>
  <si>
    <t>H</t>
  </si>
  <si>
    <t>2014. X.31-i előirányzat</t>
  </si>
  <si>
    <t>Módosító összeg</t>
  </si>
  <si>
    <t>2014. …...-i előirányzat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</si>
  <si>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</si>
  <si>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</si>
  <si>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</si>
  <si>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</si>
  <si>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</si>
  <si>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 xml:space="preserve">Költségvetési bevételek </t>
  </si>
  <si>
    <t>Költségvetési kiadás</t>
  </si>
  <si>
    <t xml:space="preserve">    1. Működési célú támogatások államháztartáson belülről </t>
  </si>
  <si>
    <t xml:space="preserve">   1. Személyi juttatások</t>
  </si>
  <si>
    <t xml:space="preserve">       1.1. Önkormányzatok működési támogatásai </t>
  </si>
  <si>
    <t xml:space="preserve">   2. Munkaadót terhelő járulékok és szociális hozzájárulási adó </t>
  </si>
  <si>
    <t xml:space="preserve">       1.6 Egyéb működési célú támogatások bevételei államh. belül </t>
  </si>
  <si>
    <t xml:space="preserve">   3. Dologi kiadások </t>
  </si>
  <si>
    <t xml:space="preserve">    2. Felhalmozási támogatások államháztartáson belülről</t>
  </si>
  <si>
    <t xml:space="preserve">    2.1.Önkormányzatok felhalmozási támogatásai</t>
  </si>
  <si>
    <t xml:space="preserve">    4. Ellátottak pénzbeli juttatásai</t>
  </si>
  <si>
    <t xml:space="preserve">    2.2. Egyéb felhalmozási célú támogatások államháztartáson belülről </t>
  </si>
  <si>
    <t xml:space="preserve">    5.  Egyéb működési célú kiadások </t>
  </si>
  <si>
    <t xml:space="preserve">    3. Közhatalmi bevételek </t>
  </si>
  <si>
    <t xml:space="preserve">       ebből: máködési célú támog. államháztartáson belülre </t>
  </si>
  <si>
    <t xml:space="preserve">     </t>
  </si>
  <si>
    <t xml:space="preserve">                   működési célú támog. államháztartáson kívülre </t>
  </si>
  <si>
    <t xml:space="preserve">     4. Működési bevételek </t>
  </si>
  <si>
    <t xml:space="preserve">                    működési célú tartalék </t>
  </si>
  <si>
    <t xml:space="preserve">                    általános tartalék </t>
  </si>
  <si>
    <t xml:space="preserve">  6. Elvonások, befizetések
</t>
  </si>
  <si>
    <t xml:space="preserve">      ebböl: munkahelyvédelmi akkciótervvel kapcs befiz</t>
  </si>
  <si>
    <t xml:space="preserve">      5. Felhalmozási bevételek</t>
  </si>
  <si>
    <t xml:space="preserve">      egyéb elvonás, befizetés</t>
  </si>
  <si>
    <t xml:space="preserve">         5.1. Immateriális javak értékesítése </t>
  </si>
  <si>
    <t xml:space="preserve">         5.2. Ingatlanok értékesítése </t>
  </si>
  <si>
    <t>Működési pénzforgalmi kiadás összesen:</t>
  </si>
  <si>
    <t xml:space="preserve">         5.3. Egyéb tárgyi eszközök értékesítése </t>
  </si>
  <si>
    <t xml:space="preserve">         5.4. Részesedések értékesítése </t>
  </si>
  <si>
    <t>Felhalmozási kiadás</t>
  </si>
  <si>
    <t xml:space="preserve">         5.5. Részesedések megszűnéséhez kapcsolódó bevételek </t>
  </si>
  <si>
    <t xml:space="preserve">    6. Beruházások </t>
  </si>
  <si>
    <t xml:space="preserve">    7. Felújítások </t>
  </si>
  <si>
    <t xml:space="preserve">       6. Működési célú átvett pénzeszközök </t>
  </si>
  <si>
    <t xml:space="preserve">    8. Egyéb  felhalmozási célú kiadások </t>
  </si>
  <si>
    <t xml:space="preserve">       7. Felhalmozási célú átvett pénzeszközök </t>
  </si>
  <si>
    <t xml:space="preserve">       ebből: felhalmozási célú  támog. államháztartáson belülre </t>
  </si>
  <si>
    <t xml:space="preserve">                   felhalmozásci célú támog. államháztartáson kívülre </t>
  </si>
  <si>
    <t xml:space="preserve">Működési pénzforgalmi bevétel összesen : </t>
  </si>
  <si>
    <t xml:space="preserve">                    felhalmozási célú tartalék </t>
  </si>
  <si>
    <t>Felhalmozási pénzforgalmi bevétel összesen:</t>
  </si>
  <si>
    <t>Felhalmozási pénzforgalmi kiadás összesen:</t>
  </si>
  <si>
    <t xml:space="preserve"> Költségvetési bevételek összesen:</t>
  </si>
  <si>
    <t>Költségvetési kiadások összesen:</t>
  </si>
  <si>
    <t>Költségvetési egyenleg (hiány - , többlet +)</t>
  </si>
  <si>
    <t xml:space="preserve">      8. Finanszírozási célú bevételek</t>
  </si>
  <si>
    <t>9. Finanszírozási célú kiadások</t>
  </si>
  <si>
    <t xml:space="preserve">      8.1. Belföldi finanszírozás bevételei </t>
  </si>
  <si>
    <t xml:space="preserve">      9.1. Belföldi finanszírozás kiadásai </t>
  </si>
  <si>
    <t xml:space="preserve">      8.1.1. Hitel-, kölcsön felvétel államháztartáson kívülről</t>
  </si>
  <si>
    <t xml:space="preserve">      9.1.1. Hitel-, kölcsön törlesztés államháztartáson kívülre</t>
  </si>
  <si>
    <t xml:space="preserve">      8.1.2. Belföldi értékpapírok bevételei </t>
  </si>
  <si>
    <t xml:space="preserve">      9.1.2. Belföldi értékpapírok kiadásai </t>
  </si>
  <si>
    <t xml:space="preserve">      8.1.3. Maradvány igénybevétele </t>
  </si>
  <si>
    <t xml:space="preserve">         9.1.2.3. Befektetési célú belföldi értékpapírok vásárlása </t>
  </si>
  <si>
    <t xml:space="preserve">         8.1.3.1.  előző évi költségvetési maradvány igénybevétele </t>
  </si>
  <si>
    <t xml:space="preserve">         9.1.2.4. Befektetési célú belföldi értékpapírok beváltása </t>
  </si>
  <si>
    <t xml:space="preserve">      8.1.4. Államháztartáson belüli megelőlegezések</t>
  </si>
  <si>
    <t xml:space="preserve">      9.1.3. Államháztartáson belüli megelőlegezések folyósítása</t>
  </si>
  <si>
    <t xml:space="preserve">      8.1.5. Államháztartáson belüli megelőlegezések törlesztése </t>
  </si>
  <si>
    <t xml:space="preserve">      9.1.4. Államháztartáson belüli megelőlegezések visszafizetése </t>
  </si>
  <si>
    <t xml:space="preserve">      8.1.6. Központi, irányító szervi támogatás </t>
  </si>
  <si>
    <t xml:space="preserve">      9.1.5. Központi, irányító szervi támogatás folyósítása</t>
  </si>
  <si>
    <t xml:space="preserve">         8.1.6.1. Központi, irányító szervi támogatás működési </t>
  </si>
  <si>
    <t xml:space="preserve">         9.1.5.1. Központi, irányító szervi támogatás működési </t>
  </si>
  <si>
    <t xml:space="preserve">         8.1.6.2. Központi, irányító szervi támogatás felhalmozási </t>
  </si>
  <si>
    <t xml:space="preserve">         9.1.5.2. Központi, irányító szervi támogatás felhalmozási </t>
  </si>
  <si>
    <t xml:space="preserve">      8.1.7. Betétek megszüntetése </t>
  </si>
  <si>
    <t xml:space="preserve">      9.1.6. Pénzeszközök betétként elhelyezése </t>
  </si>
  <si>
    <t xml:space="preserve">      8.1.8. Központi költségvetés sajátos finanszírozási bevételei </t>
  </si>
  <si>
    <t xml:space="preserve">      9.1.7. Pénzügyi lízing kiadásai </t>
  </si>
  <si>
    <t xml:space="preserve">      9.1.8. Központi költségvetés sajátos finanszírozási kiadásai </t>
  </si>
  <si>
    <t>Finanszírozási  bevétel összesen</t>
  </si>
  <si>
    <t xml:space="preserve">Finanszírozási kiadások összesen </t>
  </si>
  <si>
    <t>Bevételek összesen</t>
  </si>
  <si>
    <t xml:space="preserve">Kiadások összesen </t>
  </si>
  <si>
    <t xml:space="preserve">T/1. melléklet </t>
  </si>
  <si>
    <t>Hévíz Város Önkormányzat és intézményei</t>
  </si>
  <si>
    <t xml:space="preserve">2014. évi pénzügyi mérleg </t>
  </si>
  <si>
    <t xml:space="preserve">    6. Elvonás, befizetés</t>
  </si>
  <si>
    <t xml:space="preserve">        Ebből: Munkahelyvédelmi akciótervvel kapcsolatos befizetés</t>
  </si>
  <si>
    <t xml:space="preserve">5. Felhalmozási bevételek </t>
  </si>
  <si>
    <t xml:space="preserve">        Egyéb elvonás, befizetés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</si>
</sst>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8"/>
      <color indexed="8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4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sz val="6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10"/>
      <name val="Arial CE"/>
      <family val="2"/>
      <charset val="238"/>
    </font>
    <font>
      <i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b/>
      <i/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b/>
      <sz val="8"/>
      <color rgb="FFC0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7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11" fillId="0" borderId="0"/>
  </cellStyleXfs>
  <cellXfs count="1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3" fontId="1" fillId="0" borderId="0" xfId="0" applyNumberFormat="1" applyFont="1"/>
    <xf numFmtId="0" fontId="3" fillId="0" borderId="0" xfId="0" applyFont="1"/>
    <xf numFmtId="3" fontId="2" fillId="0" borderId="0" xfId="0" applyNumberFormat="1" applyFont="1" applyAlignment="1">
      <alignment horizontal="right" wrapText="1"/>
    </xf>
    <xf numFmtId="3" fontId="2" fillId="0" borderId="0" xfId="0" applyNumberFormat="1" applyFont="1" applyAlignment="1">
      <alignment horizontal="right"/>
    </xf>
    <xf numFmtId="0" fontId="4" fillId="0" borderId="0" xfId="0" applyFont="1"/>
    <xf numFmtId="0" fontId="1" fillId="0" borderId="0" xfId="0" applyFont="1" applyAlignment="1"/>
    <xf numFmtId="0" fontId="3" fillId="0" borderId="0" xfId="0" applyFont="1" applyAlignment="1"/>
    <xf numFmtId="0" fontId="6" fillId="0" borderId="7" xfId="0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10" xfId="0" applyFont="1" applyBorder="1" applyAlignment="1">
      <alignment wrapText="1"/>
    </xf>
    <xf numFmtId="3" fontId="6" fillId="0" borderId="10" xfId="0" applyNumberFormat="1" applyFont="1" applyBorder="1"/>
    <xf numFmtId="3" fontId="5" fillId="0" borderId="11" xfId="0" applyNumberFormat="1" applyFont="1" applyBorder="1" applyAlignment="1">
      <alignment wrapText="1"/>
    </xf>
    <xf numFmtId="3" fontId="1" fillId="0" borderId="10" xfId="0" applyNumberFormat="1" applyFont="1" applyBorder="1"/>
    <xf numFmtId="0" fontId="10" fillId="0" borderId="0" xfId="0" applyFont="1" applyBorder="1" applyAlignment="1">
      <alignment wrapText="1"/>
    </xf>
    <xf numFmtId="3" fontId="10" fillId="0" borderId="0" xfId="0" applyNumberFormat="1" applyFont="1"/>
    <xf numFmtId="3" fontId="10" fillId="0" borderId="0" xfId="0" applyNumberFormat="1" applyFont="1" applyBorder="1"/>
    <xf numFmtId="3" fontId="10" fillId="0" borderId="12" xfId="0" applyNumberFormat="1" applyFont="1" applyBorder="1" applyAlignment="1">
      <alignment wrapText="1"/>
    </xf>
    <xf numFmtId="3" fontId="10" fillId="0" borderId="0" xfId="1" applyNumberFormat="1" applyFont="1" applyBorder="1"/>
    <xf numFmtId="3" fontId="3" fillId="0" borderId="0" xfId="0" applyNumberFormat="1" applyFont="1"/>
    <xf numFmtId="3" fontId="1" fillId="0" borderId="0" xfId="0" applyNumberFormat="1" applyFont="1" applyBorder="1"/>
    <xf numFmtId="0" fontId="12" fillId="0" borderId="0" xfId="0" applyFont="1" applyBorder="1" applyAlignment="1">
      <alignment wrapText="1"/>
    </xf>
    <xf numFmtId="3" fontId="1" fillId="0" borderId="0" xfId="1" applyNumberFormat="1" applyFont="1" applyBorder="1"/>
    <xf numFmtId="0" fontId="10" fillId="0" borderId="0" xfId="0" applyFont="1" applyAlignment="1">
      <alignment wrapText="1"/>
    </xf>
    <xf numFmtId="3" fontId="1" fillId="0" borderId="13" xfId="0" applyNumberFormat="1" applyFont="1" applyBorder="1"/>
    <xf numFmtId="3" fontId="13" fillId="0" borderId="0" xfId="0" applyNumberFormat="1" applyFont="1"/>
    <xf numFmtId="0" fontId="13" fillId="0" borderId="0" xfId="0" applyFont="1"/>
    <xf numFmtId="3" fontId="1" fillId="0" borderId="12" xfId="0" applyNumberFormat="1" applyFont="1" applyBorder="1" applyAlignment="1">
      <alignment wrapText="1"/>
    </xf>
    <xf numFmtId="3" fontId="14" fillId="0" borderId="0" xfId="0" applyNumberFormat="1" applyFont="1" applyBorder="1"/>
    <xf numFmtId="3" fontId="2" fillId="0" borderId="12" xfId="0" applyNumberFormat="1" applyFont="1" applyBorder="1" applyAlignment="1">
      <alignment wrapText="1"/>
    </xf>
    <xf numFmtId="3" fontId="6" fillId="0" borderId="0" xfId="0" applyNumberFormat="1" applyFont="1" applyBorder="1"/>
    <xf numFmtId="3" fontId="5" fillId="0" borderId="12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3" fontId="14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0" fontId="15" fillId="0" borderId="0" xfId="0" applyFont="1" applyBorder="1" applyAlignment="1">
      <alignment wrapText="1"/>
    </xf>
    <xf numFmtId="3" fontId="15" fillId="0" borderId="12" xfId="0" applyNumberFormat="1" applyFont="1" applyBorder="1" applyAlignment="1">
      <alignment wrapText="1"/>
    </xf>
    <xf numFmtId="0" fontId="6" fillId="0" borderId="0" xfId="0" applyFont="1" applyBorder="1" applyAlignment="1">
      <alignment wrapText="1"/>
    </xf>
    <xf numFmtId="3" fontId="6" fillId="0" borderId="12" xfId="0" applyNumberFormat="1" applyFont="1" applyBorder="1" applyAlignment="1">
      <alignment wrapText="1"/>
    </xf>
    <xf numFmtId="0" fontId="1" fillId="0" borderId="0" xfId="0" applyFont="1" applyBorder="1" applyAlignment="1">
      <alignment wrapText="1"/>
    </xf>
    <xf numFmtId="3" fontId="2" fillId="0" borderId="0" xfId="0" applyNumberFormat="1" applyFont="1" applyBorder="1"/>
    <xf numFmtId="3" fontId="5" fillId="0" borderId="14" xfId="0" applyNumberFormat="1" applyFont="1" applyBorder="1" applyAlignment="1">
      <alignment wrapText="1"/>
    </xf>
    <xf numFmtId="3" fontId="5" fillId="0" borderId="0" xfId="0" applyNumberFormat="1" applyFont="1" applyBorder="1"/>
    <xf numFmtId="3" fontId="10" fillId="0" borderId="0" xfId="0" applyNumberFormat="1" applyFont="1" applyAlignment="1">
      <alignment wrapText="1"/>
    </xf>
    <xf numFmtId="3" fontId="6" fillId="0" borderId="0" xfId="0" applyNumberFormat="1" applyFont="1"/>
    <xf numFmtId="0" fontId="6" fillId="0" borderId="0" xfId="0" applyFont="1"/>
    <xf numFmtId="0" fontId="1" fillId="0" borderId="12" xfId="0" applyFont="1" applyBorder="1" applyAlignment="1">
      <alignment wrapText="1"/>
    </xf>
    <xf numFmtId="3" fontId="5" fillId="0" borderId="0" xfId="0" applyNumberFormat="1" applyFont="1" applyBorder="1" applyAlignment="1">
      <alignment wrapText="1"/>
    </xf>
    <xf numFmtId="3" fontId="10" fillId="0" borderId="0" xfId="0" applyNumberFormat="1" applyFont="1" applyBorder="1" applyAlignment="1">
      <alignment wrapText="1"/>
    </xf>
    <xf numFmtId="3" fontId="16" fillId="0" borderId="0" xfId="0" applyNumberFormat="1" applyFont="1" applyBorder="1"/>
    <xf numFmtId="3" fontId="4" fillId="0" borderId="0" xfId="0" applyNumberFormat="1" applyFont="1"/>
    <xf numFmtId="3" fontId="15" fillId="0" borderId="15" xfId="0" applyNumberFormat="1" applyFont="1" applyBorder="1"/>
    <xf numFmtId="3" fontId="15" fillId="0" borderId="0" xfId="0" applyNumberFormat="1" applyFont="1" applyBorder="1"/>
    <xf numFmtId="0" fontId="6" fillId="0" borderId="16" xfId="0" applyFont="1" applyBorder="1" applyAlignment="1">
      <alignment wrapText="1"/>
    </xf>
    <xf numFmtId="3" fontId="6" fillId="0" borderId="17" xfId="0" applyNumberFormat="1" applyFont="1" applyBorder="1"/>
    <xf numFmtId="3" fontId="6" fillId="0" borderId="18" xfId="0" applyNumberFormat="1" applyFont="1" applyBorder="1"/>
    <xf numFmtId="3" fontId="6" fillId="0" borderId="19" xfId="0" applyNumberFormat="1" applyFont="1" applyBorder="1"/>
    <xf numFmtId="3" fontId="6" fillId="0" borderId="20" xfId="0" applyNumberFormat="1" applyFont="1" applyBorder="1"/>
    <xf numFmtId="3" fontId="6" fillId="0" borderId="21" xfId="0" applyNumberFormat="1" applyFont="1" applyBorder="1"/>
    <xf numFmtId="0" fontId="6" fillId="0" borderId="22" xfId="0" applyFont="1" applyBorder="1" applyAlignment="1">
      <alignment wrapText="1"/>
    </xf>
    <xf numFmtId="3" fontId="6" fillId="0" borderId="23" xfId="0" applyNumberFormat="1" applyFont="1" applyBorder="1"/>
    <xf numFmtId="3" fontId="9" fillId="0" borderId="20" xfId="0" applyNumberFormat="1" applyFont="1" applyBorder="1"/>
    <xf numFmtId="3" fontId="9" fillId="0" borderId="24" xfId="0" applyNumberFormat="1" applyFont="1" applyBorder="1"/>
    <xf numFmtId="0" fontId="6" fillId="0" borderId="0" xfId="0" applyFont="1" applyAlignment="1">
      <alignment wrapText="1"/>
    </xf>
    <xf numFmtId="3" fontId="6" fillId="0" borderId="0" xfId="0" applyNumberFormat="1" applyFont="1" applyAlignment="1">
      <alignment wrapText="1"/>
    </xf>
    <xf numFmtId="3" fontId="1" fillId="0" borderId="0" xfId="0" applyNumberFormat="1" applyFont="1" applyAlignment="1">
      <alignment wrapText="1"/>
    </xf>
    <xf numFmtId="3" fontId="17" fillId="0" borderId="0" xfId="0" applyNumberFormat="1" applyFont="1" applyAlignment="1">
      <alignment wrapText="1"/>
    </xf>
    <xf numFmtId="0" fontId="17" fillId="0" borderId="0" xfId="0" applyFont="1"/>
    <xf numFmtId="0" fontId="17" fillId="0" borderId="0" xfId="0" applyFont="1" applyAlignment="1">
      <alignment wrapText="1"/>
    </xf>
    <xf numFmtId="3" fontId="17" fillId="0" borderId="0" xfId="0" applyNumberFormat="1" applyFont="1"/>
    <xf numFmtId="3" fontId="18" fillId="0" borderId="0" xfId="0" applyNumberFormat="1" applyFont="1"/>
    <xf numFmtId="3" fontId="18" fillId="0" borderId="0" xfId="0" applyNumberFormat="1" applyFont="1" applyAlignment="1">
      <alignment wrapText="1"/>
    </xf>
    <xf numFmtId="0" fontId="18" fillId="0" borderId="0" xfId="0" applyFont="1"/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10" xfId="0" applyFont="1" applyBorder="1"/>
    <xf numFmtId="0" fontId="10" fillId="0" borderId="0" xfId="0" applyFont="1" applyBorder="1"/>
    <xf numFmtId="0" fontId="19" fillId="0" borderId="0" xfId="0" applyFont="1"/>
    <xf numFmtId="0" fontId="12" fillId="0" borderId="0" xfId="0" applyFont="1" applyBorder="1"/>
    <xf numFmtId="0" fontId="10" fillId="0" borderId="0" xfId="0" applyFont="1"/>
    <xf numFmtId="3" fontId="14" fillId="0" borderId="0" xfId="0" applyNumberFormat="1" applyFont="1"/>
    <xf numFmtId="0" fontId="14" fillId="0" borderId="0" xfId="0" applyFont="1"/>
    <xf numFmtId="0" fontId="2" fillId="0" borderId="0" xfId="0" applyFont="1"/>
    <xf numFmtId="0" fontId="15" fillId="0" borderId="0" xfId="0" applyFont="1" applyBorder="1"/>
    <xf numFmtId="0" fontId="6" fillId="0" borderId="0" xfId="0" applyFont="1" applyBorder="1"/>
    <xf numFmtId="0" fontId="1" fillId="0" borderId="0" xfId="0" applyFont="1" applyBorder="1"/>
    <xf numFmtId="3" fontId="5" fillId="0" borderId="14" xfId="0" applyNumberFormat="1" applyFont="1" applyBorder="1"/>
    <xf numFmtId="3" fontId="20" fillId="0" borderId="0" xfId="0" applyNumberFormat="1" applyFont="1" applyBorder="1"/>
    <xf numFmtId="3" fontId="3" fillId="0" borderId="0" xfId="0" applyNumberFormat="1" applyFont="1" applyBorder="1"/>
    <xf numFmtId="3" fontId="14" fillId="0" borderId="25" xfId="0" applyNumberFormat="1" applyFont="1" applyBorder="1"/>
    <xf numFmtId="0" fontId="6" fillId="0" borderId="16" xfId="0" applyFont="1" applyBorder="1"/>
    <xf numFmtId="3" fontId="6" fillId="0" borderId="26" xfId="0" applyNumberFormat="1" applyFont="1" applyBorder="1"/>
    <xf numFmtId="3" fontId="5" fillId="0" borderId="2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2" fillId="0" borderId="0" xfId="0" applyNumberFormat="1" applyFont="1" applyBorder="1" applyAlignment="1">
      <alignment horizontal="right"/>
    </xf>
    <xf numFmtId="0" fontId="0" fillId="0" borderId="0" xfId="0" applyAlignment="1"/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0" fillId="0" borderId="1" xfId="0" applyBorder="1" applyAlignment="1"/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vertical="justify" wrapText="1"/>
    </xf>
    <xf numFmtId="3" fontId="1" fillId="0" borderId="12" xfId="0" applyNumberFormat="1" applyFont="1" applyBorder="1"/>
    <xf numFmtId="0" fontId="0" fillId="0" borderId="0" xfId="0" applyBorder="1" applyAlignment="1"/>
  </cellXfs>
  <cellStyles count="2">
    <cellStyle name="Normál" xfId="0" builtinId="0"/>
    <cellStyle name="Normál_2006.I.févi pénzügyi mérleg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file\kgo\kondakorne\Documents\ktg%20vet%20rend%20mod%20%20int&#233;zm\2014\december%2029\t&#225;j&#233;koztat&#243;%20t&#225;bl&#225;k%202014%20december%202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file\kgo\kondakorne\Documents\ktg%20vet%20rend%20mod%20%20int&#233;zm\2014\&#193;prilis\t&#225;j&#233;koztat&#243;%20t&#225;bl&#225;k%20el&#337;terj%20&#225;p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nk és Int"/>
      <sheetName val="Önk"/>
      <sheetName val="PH"/>
      <sheetName val="GAMESZ"/>
      <sheetName val="Festetics"/>
      <sheetName val="Brunszvik"/>
      <sheetName val="TASZII"/>
    </sheetNames>
    <sheetDataSet>
      <sheetData sheetId="0" refreshError="1"/>
      <sheetData sheetId="1" refreshError="1">
        <row r="11">
          <cell r="C11">
            <v>936557</v>
          </cell>
        </row>
        <row r="15">
          <cell r="C15">
            <v>449643</v>
          </cell>
          <cell r="D15">
            <v>422517</v>
          </cell>
        </row>
        <row r="16">
          <cell r="L16">
            <v>12669</v>
          </cell>
        </row>
        <row r="28">
          <cell r="M28">
            <v>1250</v>
          </cell>
        </row>
        <row r="29">
          <cell r="D29">
            <v>5943</v>
          </cell>
        </row>
        <row r="30">
          <cell r="L30">
            <v>815</v>
          </cell>
          <cell r="M30">
            <v>0</v>
          </cell>
        </row>
        <row r="31">
          <cell r="L31">
            <v>7467</v>
          </cell>
          <cell r="M31">
            <v>40667</v>
          </cell>
        </row>
        <row r="32">
          <cell r="M32">
            <v>24220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ssz.önkor.mérleg."/>
      <sheetName val="működ. mérleg "/>
      <sheetName val="felhalm. mérleg"/>
      <sheetName val="normatíva "/>
      <sheetName val="tám, végl. pe.átv  "/>
      <sheetName val="felh. bev.  "/>
      <sheetName val="mc.pe.átad"/>
      <sheetName val="felhalm. kiad.  "/>
      <sheetName val="Eu-s tám"/>
      <sheetName val="tartalék"/>
      <sheetName val="pü.mérleg Önkorm."/>
      <sheetName val="pü.mérleg Hivatal"/>
      <sheetName val="mük. bev.Önkor és Hivatal "/>
      <sheetName val="sajátos műk.bev  "/>
      <sheetName val="műk. kiad. szakf Önkorm. "/>
      <sheetName val="műk.kiad. szakf.Hivatal "/>
      <sheetName val="ellátottak önk. "/>
      <sheetName val="ellátottak hivatal"/>
      <sheetName val="püm. GAMESZ. "/>
      <sheetName val="püm. Művelődés"/>
      <sheetName val="püm-TASZII."/>
      <sheetName val="likvid"/>
      <sheetName val="létszám  "/>
      <sheetName val="kötváll.  "/>
      <sheetName val="közvetett t."/>
      <sheetName val="hitelállomány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6">
          <cell r="C16">
            <v>0</v>
          </cell>
        </row>
        <row r="34">
          <cell r="C34">
            <v>3665</v>
          </cell>
          <cell r="D34">
            <v>2244</v>
          </cell>
        </row>
      </sheetData>
      <sheetData sheetId="6" refreshError="1"/>
      <sheetData sheetId="7" refreshError="1">
        <row r="20">
          <cell r="H20">
            <v>1250</v>
          </cell>
        </row>
        <row r="68">
          <cell r="H68">
            <v>0</v>
          </cell>
        </row>
      </sheetData>
      <sheetData sheetId="8" refreshError="1"/>
      <sheetData sheetId="9" refreshError="1"/>
      <sheetData sheetId="10" refreshError="1">
        <row r="47">
          <cell r="D47">
            <v>212338</v>
          </cell>
          <cell r="E47">
            <v>212338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6"/>
  <sheetViews>
    <sheetView tabSelected="1" workbookViewId="0">
      <selection activeCell="G43" sqref="G43"/>
    </sheetView>
  </sheetViews>
  <sheetFormatPr defaultRowHeight="11.25" x14ac:dyDescent="0.2"/>
  <cols>
    <col min="1" max="1" width="4.85546875" style="1" customWidth="1"/>
    <col min="2" max="2" width="37.85546875" style="1" customWidth="1"/>
    <col min="3" max="3" width="10.7109375" style="3" customWidth="1"/>
    <col min="4" max="4" width="8.42578125" style="3" customWidth="1"/>
    <col min="5" max="10" width="9.7109375" style="3" customWidth="1"/>
    <col min="11" max="11" width="36.140625" style="74" customWidth="1"/>
    <col min="12" max="12" width="10" style="3" customWidth="1"/>
    <col min="13" max="13" width="9" style="3" customWidth="1"/>
    <col min="14" max="14" width="10.28515625" style="3" customWidth="1"/>
    <col min="15" max="33" width="9.140625" style="1"/>
    <col min="34" max="256" width="9.140625" style="4"/>
    <col min="257" max="257" width="4.85546875" style="4" customWidth="1"/>
    <col min="258" max="258" width="37.85546875" style="4" customWidth="1"/>
    <col min="259" max="259" width="10.7109375" style="4" customWidth="1"/>
    <col min="260" max="260" width="8.42578125" style="4" customWidth="1"/>
    <col min="261" max="266" width="9.7109375" style="4" customWidth="1"/>
    <col min="267" max="267" width="36.140625" style="4" customWidth="1"/>
    <col min="268" max="268" width="10" style="4" customWidth="1"/>
    <col min="269" max="269" width="9" style="4" customWidth="1"/>
    <col min="270" max="270" width="10.28515625" style="4" customWidth="1"/>
    <col min="271" max="512" width="9.140625" style="4"/>
    <col min="513" max="513" width="4.85546875" style="4" customWidth="1"/>
    <col min="514" max="514" width="37.85546875" style="4" customWidth="1"/>
    <col min="515" max="515" width="10.7109375" style="4" customWidth="1"/>
    <col min="516" max="516" width="8.42578125" style="4" customWidth="1"/>
    <col min="517" max="522" width="9.7109375" style="4" customWidth="1"/>
    <col min="523" max="523" width="36.140625" style="4" customWidth="1"/>
    <col min="524" max="524" width="10" style="4" customWidth="1"/>
    <col min="525" max="525" width="9" style="4" customWidth="1"/>
    <col min="526" max="526" width="10.28515625" style="4" customWidth="1"/>
    <col min="527" max="768" width="9.140625" style="4"/>
    <col min="769" max="769" width="4.85546875" style="4" customWidth="1"/>
    <col min="770" max="770" width="37.85546875" style="4" customWidth="1"/>
    <col min="771" max="771" width="10.7109375" style="4" customWidth="1"/>
    <col min="772" max="772" width="8.42578125" style="4" customWidth="1"/>
    <col min="773" max="778" width="9.7109375" style="4" customWidth="1"/>
    <col min="779" max="779" width="36.140625" style="4" customWidth="1"/>
    <col min="780" max="780" width="10" style="4" customWidth="1"/>
    <col min="781" max="781" width="9" style="4" customWidth="1"/>
    <col min="782" max="782" width="10.28515625" style="4" customWidth="1"/>
    <col min="783" max="1024" width="9.140625" style="4"/>
    <col min="1025" max="1025" width="4.85546875" style="4" customWidth="1"/>
    <col min="1026" max="1026" width="37.85546875" style="4" customWidth="1"/>
    <col min="1027" max="1027" width="10.7109375" style="4" customWidth="1"/>
    <col min="1028" max="1028" width="8.42578125" style="4" customWidth="1"/>
    <col min="1029" max="1034" width="9.7109375" style="4" customWidth="1"/>
    <col min="1035" max="1035" width="36.140625" style="4" customWidth="1"/>
    <col min="1036" max="1036" width="10" style="4" customWidth="1"/>
    <col min="1037" max="1037" width="9" style="4" customWidth="1"/>
    <col min="1038" max="1038" width="10.28515625" style="4" customWidth="1"/>
    <col min="1039" max="1280" width="9.140625" style="4"/>
    <col min="1281" max="1281" width="4.85546875" style="4" customWidth="1"/>
    <col min="1282" max="1282" width="37.85546875" style="4" customWidth="1"/>
    <col min="1283" max="1283" width="10.7109375" style="4" customWidth="1"/>
    <col min="1284" max="1284" width="8.42578125" style="4" customWidth="1"/>
    <col min="1285" max="1290" width="9.7109375" style="4" customWidth="1"/>
    <col min="1291" max="1291" width="36.140625" style="4" customWidth="1"/>
    <col min="1292" max="1292" width="10" style="4" customWidth="1"/>
    <col min="1293" max="1293" width="9" style="4" customWidth="1"/>
    <col min="1294" max="1294" width="10.28515625" style="4" customWidth="1"/>
    <col min="1295" max="1536" width="9.140625" style="4"/>
    <col min="1537" max="1537" width="4.85546875" style="4" customWidth="1"/>
    <col min="1538" max="1538" width="37.85546875" style="4" customWidth="1"/>
    <col min="1539" max="1539" width="10.7109375" style="4" customWidth="1"/>
    <col min="1540" max="1540" width="8.42578125" style="4" customWidth="1"/>
    <col min="1541" max="1546" width="9.7109375" style="4" customWidth="1"/>
    <col min="1547" max="1547" width="36.140625" style="4" customWidth="1"/>
    <col min="1548" max="1548" width="10" style="4" customWidth="1"/>
    <col min="1549" max="1549" width="9" style="4" customWidth="1"/>
    <col min="1550" max="1550" width="10.28515625" style="4" customWidth="1"/>
    <col min="1551" max="1792" width="9.140625" style="4"/>
    <col min="1793" max="1793" width="4.85546875" style="4" customWidth="1"/>
    <col min="1794" max="1794" width="37.85546875" style="4" customWidth="1"/>
    <col min="1795" max="1795" width="10.7109375" style="4" customWidth="1"/>
    <col min="1796" max="1796" width="8.42578125" style="4" customWidth="1"/>
    <col min="1797" max="1802" width="9.7109375" style="4" customWidth="1"/>
    <col min="1803" max="1803" width="36.140625" style="4" customWidth="1"/>
    <col min="1804" max="1804" width="10" style="4" customWidth="1"/>
    <col min="1805" max="1805" width="9" style="4" customWidth="1"/>
    <col min="1806" max="1806" width="10.28515625" style="4" customWidth="1"/>
    <col min="1807" max="2048" width="9.140625" style="4"/>
    <col min="2049" max="2049" width="4.85546875" style="4" customWidth="1"/>
    <col min="2050" max="2050" width="37.85546875" style="4" customWidth="1"/>
    <col min="2051" max="2051" width="10.7109375" style="4" customWidth="1"/>
    <col min="2052" max="2052" width="8.42578125" style="4" customWidth="1"/>
    <col min="2053" max="2058" width="9.7109375" style="4" customWidth="1"/>
    <col min="2059" max="2059" width="36.140625" style="4" customWidth="1"/>
    <col min="2060" max="2060" width="10" style="4" customWidth="1"/>
    <col min="2061" max="2061" width="9" style="4" customWidth="1"/>
    <col min="2062" max="2062" width="10.28515625" style="4" customWidth="1"/>
    <col min="2063" max="2304" width="9.140625" style="4"/>
    <col min="2305" max="2305" width="4.85546875" style="4" customWidth="1"/>
    <col min="2306" max="2306" width="37.85546875" style="4" customWidth="1"/>
    <col min="2307" max="2307" width="10.7109375" style="4" customWidth="1"/>
    <col min="2308" max="2308" width="8.42578125" style="4" customWidth="1"/>
    <col min="2309" max="2314" width="9.7109375" style="4" customWidth="1"/>
    <col min="2315" max="2315" width="36.140625" style="4" customWidth="1"/>
    <col min="2316" max="2316" width="10" style="4" customWidth="1"/>
    <col min="2317" max="2317" width="9" style="4" customWidth="1"/>
    <col min="2318" max="2318" width="10.28515625" style="4" customWidth="1"/>
    <col min="2319" max="2560" width="9.140625" style="4"/>
    <col min="2561" max="2561" width="4.85546875" style="4" customWidth="1"/>
    <col min="2562" max="2562" width="37.85546875" style="4" customWidth="1"/>
    <col min="2563" max="2563" width="10.7109375" style="4" customWidth="1"/>
    <col min="2564" max="2564" width="8.42578125" style="4" customWidth="1"/>
    <col min="2565" max="2570" width="9.7109375" style="4" customWidth="1"/>
    <col min="2571" max="2571" width="36.140625" style="4" customWidth="1"/>
    <col min="2572" max="2572" width="10" style="4" customWidth="1"/>
    <col min="2573" max="2573" width="9" style="4" customWidth="1"/>
    <col min="2574" max="2574" width="10.28515625" style="4" customWidth="1"/>
    <col min="2575" max="2816" width="9.140625" style="4"/>
    <col min="2817" max="2817" width="4.85546875" style="4" customWidth="1"/>
    <col min="2818" max="2818" width="37.85546875" style="4" customWidth="1"/>
    <col min="2819" max="2819" width="10.7109375" style="4" customWidth="1"/>
    <col min="2820" max="2820" width="8.42578125" style="4" customWidth="1"/>
    <col min="2821" max="2826" width="9.7109375" style="4" customWidth="1"/>
    <col min="2827" max="2827" width="36.140625" style="4" customWidth="1"/>
    <col min="2828" max="2828" width="10" style="4" customWidth="1"/>
    <col min="2829" max="2829" width="9" style="4" customWidth="1"/>
    <col min="2830" max="2830" width="10.28515625" style="4" customWidth="1"/>
    <col min="2831" max="3072" width="9.140625" style="4"/>
    <col min="3073" max="3073" width="4.85546875" style="4" customWidth="1"/>
    <col min="3074" max="3074" width="37.85546875" style="4" customWidth="1"/>
    <col min="3075" max="3075" width="10.7109375" style="4" customWidth="1"/>
    <col min="3076" max="3076" width="8.42578125" style="4" customWidth="1"/>
    <col min="3077" max="3082" width="9.7109375" style="4" customWidth="1"/>
    <col min="3083" max="3083" width="36.140625" style="4" customWidth="1"/>
    <col min="3084" max="3084" width="10" style="4" customWidth="1"/>
    <col min="3085" max="3085" width="9" style="4" customWidth="1"/>
    <col min="3086" max="3086" width="10.28515625" style="4" customWidth="1"/>
    <col min="3087" max="3328" width="9.140625" style="4"/>
    <col min="3329" max="3329" width="4.85546875" style="4" customWidth="1"/>
    <col min="3330" max="3330" width="37.85546875" style="4" customWidth="1"/>
    <col min="3331" max="3331" width="10.7109375" style="4" customWidth="1"/>
    <col min="3332" max="3332" width="8.42578125" style="4" customWidth="1"/>
    <col min="3333" max="3338" width="9.7109375" style="4" customWidth="1"/>
    <col min="3339" max="3339" width="36.140625" style="4" customWidth="1"/>
    <col min="3340" max="3340" width="10" style="4" customWidth="1"/>
    <col min="3341" max="3341" width="9" style="4" customWidth="1"/>
    <col min="3342" max="3342" width="10.28515625" style="4" customWidth="1"/>
    <col min="3343" max="3584" width="9.140625" style="4"/>
    <col min="3585" max="3585" width="4.85546875" style="4" customWidth="1"/>
    <col min="3586" max="3586" width="37.85546875" style="4" customWidth="1"/>
    <col min="3587" max="3587" width="10.7109375" style="4" customWidth="1"/>
    <col min="3588" max="3588" width="8.42578125" style="4" customWidth="1"/>
    <col min="3589" max="3594" width="9.7109375" style="4" customWidth="1"/>
    <col min="3595" max="3595" width="36.140625" style="4" customWidth="1"/>
    <col min="3596" max="3596" width="10" style="4" customWidth="1"/>
    <col min="3597" max="3597" width="9" style="4" customWidth="1"/>
    <col min="3598" max="3598" width="10.28515625" style="4" customWidth="1"/>
    <col min="3599" max="3840" width="9.140625" style="4"/>
    <col min="3841" max="3841" width="4.85546875" style="4" customWidth="1"/>
    <col min="3842" max="3842" width="37.85546875" style="4" customWidth="1"/>
    <col min="3843" max="3843" width="10.7109375" style="4" customWidth="1"/>
    <col min="3844" max="3844" width="8.42578125" style="4" customWidth="1"/>
    <col min="3845" max="3850" width="9.7109375" style="4" customWidth="1"/>
    <col min="3851" max="3851" width="36.140625" style="4" customWidth="1"/>
    <col min="3852" max="3852" width="10" style="4" customWidth="1"/>
    <col min="3853" max="3853" width="9" style="4" customWidth="1"/>
    <col min="3854" max="3854" width="10.28515625" style="4" customWidth="1"/>
    <col min="3855" max="4096" width="9.140625" style="4"/>
    <col min="4097" max="4097" width="4.85546875" style="4" customWidth="1"/>
    <col min="4098" max="4098" width="37.85546875" style="4" customWidth="1"/>
    <col min="4099" max="4099" width="10.7109375" style="4" customWidth="1"/>
    <col min="4100" max="4100" width="8.42578125" style="4" customWidth="1"/>
    <col min="4101" max="4106" width="9.7109375" style="4" customWidth="1"/>
    <col min="4107" max="4107" width="36.140625" style="4" customWidth="1"/>
    <col min="4108" max="4108" width="10" style="4" customWidth="1"/>
    <col min="4109" max="4109" width="9" style="4" customWidth="1"/>
    <col min="4110" max="4110" width="10.28515625" style="4" customWidth="1"/>
    <col min="4111" max="4352" width="9.140625" style="4"/>
    <col min="4353" max="4353" width="4.85546875" style="4" customWidth="1"/>
    <col min="4354" max="4354" width="37.85546875" style="4" customWidth="1"/>
    <col min="4355" max="4355" width="10.7109375" style="4" customWidth="1"/>
    <col min="4356" max="4356" width="8.42578125" style="4" customWidth="1"/>
    <col min="4357" max="4362" width="9.7109375" style="4" customWidth="1"/>
    <col min="4363" max="4363" width="36.140625" style="4" customWidth="1"/>
    <col min="4364" max="4364" width="10" style="4" customWidth="1"/>
    <col min="4365" max="4365" width="9" style="4" customWidth="1"/>
    <col min="4366" max="4366" width="10.28515625" style="4" customWidth="1"/>
    <col min="4367" max="4608" width="9.140625" style="4"/>
    <col min="4609" max="4609" width="4.85546875" style="4" customWidth="1"/>
    <col min="4610" max="4610" width="37.85546875" style="4" customWidth="1"/>
    <col min="4611" max="4611" width="10.7109375" style="4" customWidth="1"/>
    <col min="4612" max="4612" width="8.42578125" style="4" customWidth="1"/>
    <col min="4613" max="4618" width="9.7109375" style="4" customWidth="1"/>
    <col min="4619" max="4619" width="36.140625" style="4" customWidth="1"/>
    <col min="4620" max="4620" width="10" style="4" customWidth="1"/>
    <col min="4621" max="4621" width="9" style="4" customWidth="1"/>
    <col min="4622" max="4622" width="10.28515625" style="4" customWidth="1"/>
    <col min="4623" max="4864" width="9.140625" style="4"/>
    <col min="4865" max="4865" width="4.85546875" style="4" customWidth="1"/>
    <col min="4866" max="4866" width="37.85546875" style="4" customWidth="1"/>
    <col min="4867" max="4867" width="10.7109375" style="4" customWidth="1"/>
    <col min="4868" max="4868" width="8.42578125" style="4" customWidth="1"/>
    <col min="4869" max="4874" width="9.7109375" style="4" customWidth="1"/>
    <col min="4875" max="4875" width="36.140625" style="4" customWidth="1"/>
    <col min="4876" max="4876" width="10" style="4" customWidth="1"/>
    <col min="4877" max="4877" width="9" style="4" customWidth="1"/>
    <col min="4878" max="4878" width="10.28515625" style="4" customWidth="1"/>
    <col min="4879" max="5120" width="9.140625" style="4"/>
    <col min="5121" max="5121" width="4.85546875" style="4" customWidth="1"/>
    <col min="5122" max="5122" width="37.85546875" style="4" customWidth="1"/>
    <col min="5123" max="5123" width="10.7109375" style="4" customWidth="1"/>
    <col min="5124" max="5124" width="8.42578125" style="4" customWidth="1"/>
    <col min="5125" max="5130" width="9.7109375" style="4" customWidth="1"/>
    <col min="5131" max="5131" width="36.140625" style="4" customWidth="1"/>
    <col min="5132" max="5132" width="10" style="4" customWidth="1"/>
    <col min="5133" max="5133" width="9" style="4" customWidth="1"/>
    <col min="5134" max="5134" width="10.28515625" style="4" customWidth="1"/>
    <col min="5135" max="5376" width="9.140625" style="4"/>
    <col min="5377" max="5377" width="4.85546875" style="4" customWidth="1"/>
    <col min="5378" max="5378" width="37.85546875" style="4" customWidth="1"/>
    <col min="5379" max="5379" width="10.7109375" style="4" customWidth="1"/>
    <col min="5380" max="5380" width="8.42578125" style="4" customWidth="1"/>
    <col min="5381" max="5386" width="9.7109375" style="4" customWidth="1"/>
    <col min="5387" max="5387" width="36.140625" style="4" customWidth="1"/>
    <col min="5388" max="5388" width="10" style="4" customWidth="1"/>
    <col min="5389" max="5389" width="9" style="4" customWidth="1"/>
    <col min="5390" max="5390" width="10.28515625" style="4" customWidth="1"/>
    <col min="5391" max="5632" width="9.140625" style="4"/>
    <col min="5633" max="5633" width="4.85546875" style="4" customWidth="1"/>
    <col min="5634" max="5634" width="37.85546875" style="4" customWidth="1"/>
    <col min="5635" max="5635" width="10.7109375" style="4" customWidth="1"/>
    <col min="5636" max="5636" width="8.42578125" style="4" customWidth="1"/>
    <col min="5637" max="5642" width="9.7109375" style="4" customWidth="1"/>
    <col min="5643" max="5643" width="36.140625" style="4" customWidth="1"/>
    <col min="5644" max="5644" width="10" style="4" customWidth="1"/>
    <col min="5645" max="5645" width="9" style="4" customWidth="1"/>
    <col min="5646" max="5646" width="10.28515625" style="4" customWidth="1"/>
    <col min="5647" max="5888" width="9.140625" style="4"/>
    <col min="5889" max="5889" width="4.85546875" style="4" customWidth="1"/>
    <col min="5890" max="5890" width="37.85546875" style="4" customWidth="1"/>
    <col min="5891" max="5891" width="10.7109375" style="4" customWidth="1"/>
    <col min="5892" max="5892" width="8.42578125" style="4" customWidth="1"/>
    <col min="5893" max="5898" width="9.7109375" style="4" customWidth="1"/>
    <col min="5899" max="5899" width="36.140625" style="4" customWidth="1"/>
    <col min="5900" max="5900" width="10" style="4" customWidth="1"/>
    <col min="5901" max="5901" width="9" style="4" customWidth="1"/>
    <col min="5902" max="5902" width="10.28515625" style="4" customWidth="1"/>
    <col min="5903" max="6144" width="9.140625" style="4"/>
    <col min="6145" max="6145" width="4.85546875" style="4" customWidth="1"/>
    <col min="6146" max="6146" width="37.85546875" style="4" customWidth="1"/>
    <col min="6147" max="6147" width="10.7109375" style="4" customWidth="1"/>
    <col min="6148" max="6148" width="8.42578125" style="4" customWidth="1"/>
    <col min="6149" max="6154" width="9.7109375" style="4" customWidth="1"/>
    <col min="6155" max="6155" width="36.140625" style="4" customWidth="1"/>
    <col min="6156" max="6156" width="10" style="4" customWidth="1"/>
    <col min="6157" max="6157" width="9" style="4" customWidth="1"/>
    <col min="6158" max="6158" width="10.28515625" style="4" customWidth="1"/>
    <col min="6159" max="6400" width="9.140625" style="4"/>
    <col min="6401" max="6401" width="4.85546875" style="4" customWidth="1"/>
    <col min="6402" max="6402" width="37.85546875" style="4" customWidth="1"/>
    <col min="6403" max="6403" width="10.7109375" style="4" customWidth="1"/>
    <col min="6404" max="6404" width="8.42578125" style="4" customWidth="1"/>
    <col min="6405" max="6410" width="9.7109375" style="4" customWidth="1"/>
    <col min="6411" max="6411" width="36.140625" style="4" customWidth="1"/>
    <col min="6412" max="6412" width="10" style="4" customWidth="1"/>
    <col min="6413" max="6413" width="9" style="4" customWidth="1"/>
    <col min="6414" max="6414" width="10.28515625" style="4" customWidth="1"/>
    <col min="6415" max="6656" width="9.140625" style="4"/>
    <col min="6657" max="6657" width="4.85546875" style="4" customWidth="1"/>
    <col min="6658" max="6658" width="37.85546875" style="4" customWidth="1"/>
    <col min="6659" max="6659" width="10.7109375" style="4" customWidth="1"/>
    <col min="6660" max="6660" width="8.42578125" style="4" customWidth="1"/>
    <col min="6661" max="6666" width="9.7109375" style="4" customWidth="1"/>
    <col min="6667" max="6667" width="36.140625" style="4" customWidth="1"/>
    <col min="6668" max="6668" width="10" style="4" customWidth="1"/>
    <col min="6669" max="6669" width="9" style="4" customWidth="1"/>
    <col min="6670" max="6670" width="10.28515625" style="4" customWidth="1"/>
    <col min="6671" max="6912" width="9.140625" style="4"/>
    <col min="6913" max="6913" width="4.85546875" style="4" customWidth="1"/>
    <col min="6914" max="6914" width="37.85546875" style="4" customWidth="1"/>
    <col min="6915" max="6915" width="10.7109375" style="4" customWidth="1"/>
    <col min="6916" max="6916" width="8.42578125" style="4" customWidth="1"/>
    <col min="6917" max="6922" width="9.7109375" style="4" customWidth="1"/>
    <col min="6923" max="6923" width="36.140625" style="4" customWidth="1"/>
    <col min="6924" max="6924" width="10" style="4" customWidth="1"/>
    <col min="6925" max="6925" width="9" style="4" customWidth="1"/>
    <col min="6926" max="6926" width="10.28515625" style="4" customWidth="1"/>
    <col min="6927" max="7168" width="9.140625" style="4"/>
    <col min="7169" max="7169" width="4.85546875" style="4" customWidth="1"/>
    <col min="7170" max="7170" width="37.85546875" style="4" customWidth="1"/>
    <col min="7171" max="7171" width="10.7109375" style="4" customWidth="1"/>
    <col min="7172" max="7172" width="8.42578125" style="4" customWidth="1"/>
    <col min="7173" max="7178" width="9.7109375" style="4" customWidth="1"/>
    <col min="7179" max="7179" width="36.140625" style="4" customWidth="1"/>
    <col min="7180" max="7180" width="10" style="4" customWidth="1"/>
    <col min="7181" max="7181" width="9" style="4" customWidth="1"/>
    <col min="7182" max="7182" width="10.28515625" style="4" customWidth="1"/>
    <col min="7183" max="7424" width="9.140625" style="4"/>
    <col min="7425" max="7425" width="4.85546875" style="4" customWidth="1"/>
    <col min="7426" max="7426" width="37.85546875" style="4" customWidth="1"/>
    <col min="7427" max="7427" width="10.7109375" style="4" customWidth="1"/>
    <col min="7428" max="7428" width="8.42578125" style="4" customWidth="1"/>
    <col min="7429" max="7434" width="9.7109375" style="4" customWidth="1"/>
    <col min="7435" max="7435" width="36.140625" style="4" customWidth="1"/>
    <col min="7436" max="7436" width="10" style="4" customWidth="1"/>
    <col min="7437" max="7437" width="9" style="4" customWidth="1"/>
    <col min="7438" max="7438" width="10.28515625" style="4" customWidth="1"/>
    <col min="7439" max="7680" width="9.140625" style="4"/>
    <col min="7681" max="7681" width="4.85546875" style="4" customWidth="1"/>
    <col min="7682" max="7682" width="37.85546875" style="4" customWidth="1"/>
    <col min="7683" max="7683" width="10.7109375" style="4" customWidth="1"/>
    <col min="7684" max="7684" width="8.42578125" style="4" customWidth="1"/>
    <col min="7685" max="7690" width="9.7109375" style="4" customWidth="1"/>
    <col min="7691" max="7691" width="36.140625" style="4" customWidth="1"/>
    <col min="7692" max="7692" width="10" style="4" customWidth="1"/>
    <col min="7693" max="7693" width="9" style="4" customWidth="1"/>
    <col min="7694" max="7694" width="10.28515625" style="4" customWidth="1"/>
    <col min="7695" max="7936" width="9.140625" style="4"/>
    <col min="7937" max="7937" width="4.85546875" style="4" customWidth="1"/>
    <col min="7938" max="7938" width="37.85546875" style="4" customWidth="1"/>
    <col min="7939" max="7939" width="10.7109375" style="4" customWidth="1"/>
    <col min="7940" max="7940" width="8.42578125" style="4" customWidth="1"/>
    <col min="7941" max="7946" width="9.7109375" style="4" customWidth="1"/>
    <col min="7947" max="7947" width="36.140625" style="4" customWidth="1"/>
    <col min="7948" max="7948" width="10" style="4" customWidth="1"/>
    <col min="7949" max="7949" width="9" style="4" customWidth="1"/>
    <col min="7950" max="7950" width="10.28515625" style="4" customWidth="1"/>
    <col min="7951" max="8192" width="9.140625" style="4"/>
    <col min="8193" max="8193" width="4.85546875" style="4" customWidth="1"/>
    <col min="8194" max="8194" width="37.85546875" style="4" customWidth="1"/>
    <col min="8195" max="8195" width="10.7109375" style="4" customWidth="1"/>
    <col min="8196" max="8196" width="8.42578125" style="4" customWidth="1"/>
    <col min="8197" max="8202" width="9.7109375" style="4" customWidth="1"/>
    <col min="8203" max="8203" width="36.140625" style="4" customWidth="1"/>
    <col min="8204" max="8204" width="10" style="4" customWidth="1"/>
    <col min="8205" max="8205" width="9" style="4" customWidth="1"/>
    <col min="8206" max="8206" width="10.28515625" style="4" customWidth="1"/>
    <col min="8207" max="8448" width="9.140625" style="4"/>
    <col min="8449" max="8449" width="4.85546875" style="4" customWidth="1"/>
    <col min="8450" max="8450" width="37.85546875" style="4" customWidth="1"/>
    <col min="8451" max="8451" width="10.7109375" style="4" customWidth="1"/>
    <col min="8452" max="8452" width="8.42578125" style="4" customWidth="1"/>
    <col min="8453" max="8458" width="9.7109375" style="4" customWidth="1"/>
    <col min="8459" max="8459" width="36.140625" style="4" customWidth="1"/>
    <col min="8460" max="8460" width="10" style="4" customWidth="1"/>
    <col min="8461" max="8461" width="9" style="4" customWidth="1"/>
    <col min="8462" max="8462" width="10.28515625" style="4" customWidth="1"/>
    <col min="8463" max="8704" width="9.140625" style="4"/>
    <col min="8705" max="8705" width="4.85546875" style="4" customWidth="1"/>
    <col min="8706" max="8706" width="37.85546875" style="4" customWidth="1"/>
    <col min="8707" max="8707" width="10.7109375" style="4" customWidth="1"/>
    <col min="8708" max="8708" width="8.42578125" style="4" customWidth="1"/>
    <col min="8709" max="8714" width="9.7109375" style="4" customWidth="1"/>
    <col min="8715" max="8715" width="36.140625" style="4" customWidth="1"/>
    <col min="8716" max="8716" width="10" style="4" customWidth="1"/>
    <col min="8717" max="8717" width="9" style="4" customWidth="1"/>
    <col min="8718" max="8718" width="10.28515625" style="4" customWidth="1"/>
    <col min="8719" max="8960" width="9.140625" style="4"/>
    <col min="8961" max="8961" width="4.85546875" style="4" customWidth="1"/>
    <col min="8962" max="8962" width="37.85546875" style="4" customWidth="1"/>
    <col min="8963" max="8963" width="10.7109375" style="4" customWidth="1"/>
    <col min="8964" max="8964" width="8.42578125" style="4" customWidth="1"/>
    <col min="8965" max="8970" width="9.7109375" style="4" customWidth="1"/>
    <col min="8971" max="8971" width="36.140625" style="4" customWidth="1"/>
    <col min="8972" max="8972" width="10" style="4" customWidth="1"/>
    <col min="8973" max="8973" width="9" style="4" customWidth="1"/>
    <col min="8974" max="8974" width="10.28515625" style="4" customWidth="1"/>
    <col min="8975" max="9216" width="9.140625" style="4"/>
    <col min="9217" max="9217" width="4.85546875" style="4" customWidth="1"/>
    <col min="9218" max="9218" width="37.85546875" style="4" customWidth="1"/>
    <col min="9219" max="9219" width="10.7109375" style="4" customWidth="1"/>
    <col min="9220" max="9220" width="8.42578125" style="4" customWidth="1"/>
    <col min="9221" max="9226" width="9.7109375" style="4" customWidth="1"/>
    <col min="9227" max="9227" width="36.140625" style="4" customWidth="1"/>
    <col min="9228" max="9228" width="10" style="4" customWidth="1"/>
    <col min="9229" max="9229" width="9" style="4" customWidth="1"/>
    <col min="9230" max="9230" width="10.28515625" style="4" customWidth="1"/>
    <col min="9231" max="9472" width="9.140625" style="4"/>
    <col min="9473" max="9473" width="4.85546875" style="4" customWidth="1"/>
    <col min="9474" max="9474" width="37.85546875" style="4" customWidth="1"/>
    <col min="9475" max="9475" width="10.7109375" style="4" customWidth="1"/>
    <col min="9476" max="9476" width="8.42578125" style="4" customWidth="1"/>
    <col min="9477" max="9482" width="9.7109375" style="4" customWidth="1"/>
    <col min="9483" max="9483" width="36.140625" style="4" customWidth="1"/>
    <col min="9484" max="9484" width="10" style="4" customWidth="1"/>
    <col min="9485" max="9485" width="9" style="4" customWidth="1"/>
    <col min="9486" max="9486" width="10.28515625" style="4" customWidth="1"/>
    <col min="9487" max="9728" width="9.140625" style="4"/>
    <col min="9729" max="9729" width="4.85546875" style="4" customWidth="1"/>
    <col min="9730" max="9730" width="37.85546875" style="4" customWidth="1"/>
    <col min="9731" max="9731" width="10.7109375" style="4" customWidth="1"/>
    <col min="9732" max="9732" width="8.42578125" style="4" customWidth="1"/>
    <col min="9733" max="9738" width="9.7109375" style="4" customWidth="1"/>
    <col min="9739" max="9739" width="36.140625" style="4" customWidth="1"/>
    <col min="9740" max="9740" width="10" style="4" customWidth="1"/>
    <col min="9741" max="9741" width="9" style="4" customWidth="1"/>
    <col min="9742" max="9742" width="10.28515625" style="4" customWidth="1"/>
    <col min="9743" max="9984" width="9.140625" style="4"/>
    <col min="9985" max="9985" width="4.85546875" style="4" customWidth="1"/>
    <col min="9986" max="9986" width="37.85546875" style="4" customWidth="1"/>
    <col min="9987" max="9987" width="10.7109375" style="4" customWidth="1"/>
    <col min="9988" max="9988" width="8.42578125" style="4" customWidth="1"/>
    <col min="9989" max="9994" width="9.7109375" style="4" customWidth="1"/>
    <col min="9995" max="9995" width="36.140625" style="4" customWidth="1"/>
    <col min="9996" max="9996" width="10" style="4" customWidth="1"/>
    <col min="9997" max="9997" width="9" style="4" customWidth="1"/>
    <col min="9998" max="9998" width="10.28515625" style="4" customWidth="1"/>
    <col min="9999" max="10240" width="9.140625" style="4"/>
    <col min="10241" max="10241" width="4.85546875" style="4" customWidth="1"/>
    <col min="10242" max="10242" width="37.85546875" style="4" customWidth="1"/>
    <col min="10243" max="10243" width="10.7109375" style="4" customWidth="1"/>
    <col min="10244" max="10244" width="8.42578125" style="4" customWidth="1"/>
    <col min="10245" max="10250" width="9.7109375" style="4" customWidth="1"/>
    <col min="10251" max="10251" width="36.140625" style="4" customWidth="1"/>
    <col min="10252" max="10252" width="10" style="4" customWidth="1"/>
    <col min="10253" max="10253" width="9" style="4" customWidth="1"/>
    <col min="10254" max="10254" width="10.28515625" style="4" customWidth="1"/>
    <col min="10255" max="10496" width="9.140625" style="4"/>
    <col min="10497" max="10497" width="4.85546875" style="4" customWidth="1"/>
    <col min="10498" max="10498" width="37.85546875" style="4" customWidth="1"/>
    <col min="10499" max="10499" width="10.7109375" style="4" customWidth="1"/>
    <col min="10500" max="10500" width="8.42578125" style="4" customWidth="1"/>
    <col min="10501" max="10506" width="9.7109375" style="4" customWidth="1"/>
    <col min="10507" max="10507" width="36.140625" style="4" customWidth="1"/>
    <col min="10508" max="10508" width="10" style="4" customWidth="1"/>
    <col min="10509" max="10509" width="9" style="4" customWidth="1"/>
    <col min="10510" max="10510" width="10.28515625" style="4" customWidth="1"/>
    <col min="10511" max="10752" width="9.140625" style="4"/>
    <col min="10753" max="10753" width="4.85546875" style="4" customWidth="1"/>
    <col min="10754" max="10754" width="37.85546875" style="4" customWidth="1"/>
    <col min="10755" max="10755" width="10.7109375" style="4" customWidth="1"/>
    <col min="10756" max="10756" width="8.42578125" style="4" customWidth="1"/>
    <col min="10757" max="10762" width="9.7109375" style="4" customWidth="1"/>
    <col min="10763" max="10763" width="36.140625" style="4" customWidth="1"/>
    <col min="10764" max="10764" width="10" style="4" customWidth="1"/>
    <col min="10765" max="10765" width="9" style="4" customWidth="1"/>
    <col min="10766" max="10766" width="10.28515625" style="4" customWidth="1"/>
    <col min="10767" max="11008" width="9.140625" style="4"/>
    <col min="11009" max="11009" width="4.85546875" style="4" customWidth="1"/>
    <col min="11010" max="11010" width="37.85546875" style="4" customWidth="1"/>
    <col min="11011" max="11011" width="10.7109375" style="4" customWidth="1"/>
    <col min="11012" max="11012" width="8.42578125" style="4" customWidth="1"/>
    <col min="11013" max="11018" width="9.7109375" style="4" customWidth="1"/>
    <col min="11019" max="11019" width="36.140625" style="4" customWidth="1"/>
    <col min="11020" max="11020" width="10" style="4" customWidth="1"/>
    <col min="11021" max="11021" width="9" style="4" customWidth="1"/>
    <col min="11022" max="11022" width="10.28515625" style="4" customWidth="1"/>
    <col min="11023" max="11264" width="9.140625" style="4"/>
    <col min="11265" max="11265" width="4.85546875" style="4" customWidth="1"/>
    <col min="11266" max="11266" width="37.85546875" style="4" customWidth="1"/>
    <col min="11267" max="11267" width="10.7109375" style="4" customWidth="1"/>
    <col min="11268" max="11268" width="8.42578125" style="4" customWidth="1"/>
    <col min="11269" max="11274" width="9.7109375" style="4" customWidth="1"/>
    <col min="11275" max="11275" width="36.140625" style="4" customWidth="1"/>
    <col min="11276" max="11276" width="10" style="4" customWidth="1"/>
    <col min="11277" max="11277" width="9" style="4" customWidth="1"/>
    <col min="11278" max="11278" width="10.28515625" style="4" customWidth="1"/>
    <col min="11279" max="11520" width="9.140625" style="4"/>
    <col min="11521" max="11521" width="4.85546875" style="4" customWidth="1"/>
    <col min="11522" max="11522" width="37.85546875" style="4" customWidth="1"/>
    <col min="11523" max="11523" width="10.7109375" style="4" customWidth="1"/>
    <col min="11524" max="11524" width="8.42578125" style="4" customWidth="1"/>
    <col min="11525" max="11530" width="9.7109375" style="4" customWidth="1"/>
    <col min="11531" max="11531" width="36.140625" style="4" customWidth="1"/>
    <col min="11532" max="11532" width="10" style="4" customWidth="1"/>
    <col min="11533" max="11533" width="9" style="4" customWidth="1"/>
    <col min="11534" max="11534" width="10.28515625" style="4" customWidth="1"/>
    <col min="11535" max="11776" width="9.140625" style="4"/>
    <col min="11777" max="11777" width="4.85546875" style="4" customWidth="1"/>
    <col min="11778" max="11778" width="37.85546875" style="4" customWidth="1"/>
    <col min="11779" max="11779" width="10.7109375" style="4" customWidth="1"/>
    <col min="11780" max="11780" width="8.42578125" style="4" customWidth="1"/>
    <col min="11781" max="11786" width="9.7109375" style="4" customWidth="1"/>
    <col min="11787" max="11787" width="36.140625" style="4" customWidth="1"/>
    <col min="11788" max="11788" width="10" style="4" customWidth="1"/>
    <col min="11789" max="11789" width="9" style="4" customWidth="1"/>
    <col min="11790" max="11790" width="10.28515625" style="4" customWidth="1"/>
    <col min="11791" max="12032" width="9.140625" style="4"/>
    <col min="12033" max="12033" width="4.85546875" style="4" customWidth="1"/>
    <col min="12034" max="12034" width="37.85546875" style="4" customWidth="1"/>
    <col min="12035" max="12035" width="10.7109375" style="4" customWidth="1"/>
    <col min="12036" max="12036" width="8.42578125" style="4" customWidth="1"/>
    <col min="12037" max="12042" width="9.7109375" style="4" customWidth="1"/>
    <col min="12043" max="12043" width="36.140625" style="4" customWidth="1"/>
    <col min="12044" max="12044" width="10" style="4" customWidth="1"/>
    <col min="12045" max="12045" width="9" style="4" customWidth="1"/>
    <col min="12046" max="12046" width="10.28515625" style="4" customWidth="1"/>
    <col min="12047" max="12288" width="9.140625" style="4"/>
    <col min="12289" max="12289" width="4.85546875" style="4" customWidth="1"/>
    <col min="12290" max="12290" width="37.85546875" style="4" customWidth="1"/>
    <col min="12291" max="12291" width="10.7109375" style="4" customWidth="1"/>
    <col min="12292" max="12292" width="8.42578125" style="4" customWidth="1"/>
    <col min="12293" max="12298" width="9.7109375" style="4" customWidth="1"/>
    <col min="12299" max="12299" width="36.140625" style="4" customWidth="1"/>
    <col min="12300" max="12300" width="10" style="4" customWidth="1"/>
    <col min="12301" max="12301" width="9" style="4" customWidth="1"/>
    <col min="12302" max="12302" width="10.28515625" style="4" customWidth="1"/>
    <col min="12303" max="12544" width="9.140625" style="4"/>
    <col min="12545" max="12545" width="4.85546875" style="4" customWidth="1"/>
    <col min="12546" max="12546" width="37.85546875" style="4" customWidth="1"/>
    <col min="12547" max="12547" width="10.7109375" style="4" customWidth="1"/>
    <col min="12548" max="12548" width="8.42578125" style="4" customWidth="1"/>
    <col min="12549" max="12554" width="9.7109375" style="4" customWidth="1"/>
    <col min="12555" max="12555" width="36.140625" style="4" customWidth="1"/>
    <col min="12556" max="12556" width="10" style="4" customWidth="1"/>
    <col min="12557" max="12557" width="9" style="4" customWidth="1"/>
    <col min="12558" max="12558" width="10.28515625" style="4" customWidth="1"/>
    <col min="12559" max="12800" width="9.140625" style="4"/>
    <col min="12801" max="12801" width="4.85546875" style="4" customWidth="1"/>
    <col min="12802" max="12802" width="37.85546875" style="4" customWidth="1"/>
    <col min="12803" max="12803" width="10.7109375" style="4" customWidth="1"/>
    <col min="12804" max="12804" width="8.42578125" style="4" customWidth="1"/>
    <col min="12805" max="12810" width="9.7109375" style="4" customWidth="1"/>
    <col min="12811" max="12811" width="36.140625" style="4" customWidth="1"/>
    <col min="12812" max="12812" width="10" style="4" customWidth="1"/>
    <col min="12813" max="12813" width="9" style="4" customWidth="1"/>
    <col min="12814" max="12814" width="10.28515625" style="4" customWidth="1"/>
    <col min="12815" max="13056" width="9.140625" style="4"/>
    <col min="13057" max="13057" width="4.85546875" style="4" customWidth="1"/>
    <col min="13058" max="13058" width="37.85546875" style="4" customWidth="1"/>
    <col min="13059" max="13059" width="10.7109375" style="4" customWidth="1"/>
    <col min="13060" max="13060" width="8.42578125" style="4" customWidth="1"/>
    <col min="13061" max="13066" width="9.7109375" style="4" customWidth="1"/>
    <col min="13067" max="13067" width="36.140625" style="4" customWidth="1"/>
    <col min="13068" max="13068" width="10" style="4" customWidth="1"/>
    <col min="13069" max="13069" width="9" style="4" customWidth="1"/>
    <col min="13070" max="13070" width="10.28515625" style="4" customWidth="1"/>
    <col min="13071" max="13312" width="9.140625" style="4"/>
    <col min="13313" max="13313" width="4.85546875" style="4" customWidth="1"/>
    <col min="13314" max="13314" width="37.85546875" style="4" customWidth="1"/>
    <col min="13315" max="13315" width="10.7109375" style="4" customWidth="1"/>
    <col min="13316" max="13316" width="8.42578125" style="4" customWidth="1"/>
    <col min="13317" max="13322" width="9.7109375" style="4" customWidth="1"/>
    <col min="13323" max="13323" width="36.140625" style="4" customWidth="1"/>
    <col min="13324" max="13324" width="10" style="4" customWidth="1"/>
    <col min="13325" max="13325" width="9" style="4" customWidth="1"/>
    <col min="13326" max="13326" width="10.28515625" style="4" customWidth="1"/>
    <col min="13327" max="13568" width="9.140625" style="4"/>
    <col min="13569" max="13569" width="4.85546875" style="4" customWidth="1"/>
    <col min="13570" max="13570" width="37.85546875" style="4" customWidth="1"/>
    <col min="13571" max="13571" width="10.7109375" style="4" customWidth="1"/>
    <col min="13572" max="13572" width="8.42578125" style="4" customWidth="1"/>
    <col min="13573" max="13578" width="9.7109375" style="4" customWidth="1"/>
    <col min="13579" max="13579" width="36.140625" style="4" customWidth="1"/>
    <col min="13580" max="13580" width="10" style="4" customWidth="1"/>
    <col min="13581" max="13581" width="9" style="4" customWidth="1"/>
    <col min="13582" max="13582" width="10.28515625" style="4" customWidth="1"/>
    <col min="13583" max="13824" width="9.140625" style="4"/>
    <col min="13825" max="13825" width="4.85546875" style="4" customWidth="1"/>
    <col min="13826" max="13826" width="37.85546875" style="4" customWidth="1"/>
    <col min="13827" max="13827" width="10.7109375" style="4" customWidth="1"/>
    <col min="13828" max="13828" width="8.42578125" style="4" customWidth="1"/>
    <col min="13829" max="13834" width="9.7109375" style="4" customWidth="1"/>
    <col min="13835" max="13835" width="36.140625" style="4" customWidth="1"/>
    <col min="13836" max="13836" width="10" style="4" customWidth="1"/>
    <col min="13837" max="13837" width="9" style="4" customWidth="1"/>
    <col min="13838" max="13838" width="10.28515625" style="4" customWidth="1"/>
    <col min="13839" max="14080" width="9.140625" style="4"/>
    <col min="14081" max="14081" width="4.85546875" style="4" customWidth="1"/>
    <col min="14082" max="14082" width="37.85546875" style="4" customWidth="1"/>
    <col min="14083" max="14083" width="10.7109375" style="4" customWidth="1"/>
    <col min="14084" max="14084" width="8.42578125" style="4" customWidth="1"/>
    <col min="14085" max="14090" width="9.7109375" style="4" customWidth="1"/>
    <col min="14091" max="14091" width="36.140625" style="4" customWidth="1"/>
    <col min="14092" max="14092" width="10" style="4" customWidth="1"/>
    <col min="14093" max="14093" width="9" style="4" customWidth="1"/>
    <col min="14094" max="14094" width="10.28515625" style="4" customWidth="1"/>
    <col min="14095" max="14336" width="9.140625" style="4"/>
    <col min="14337" max="14337" width="4.85546875" style="4" customWidth="1"/>
    <col min="14338" max="14338" width="37.85546875" style="4" customWidth="1"/>
    <col min="14339" max="14339" width="10.7109375" style="4" customWidth="1"/>
    <col min="14340" max="14340" width="8.42578125" style="4" customWidth="1"/>
    <col min="14341" max="14346" width="9.7109375" style="4" customWidth="1"/>
    <col min="14347" max="14347" width="36.140625" style="4" customWidth="1"/>
    <col min="14348" max="14348" width="10" style="4" customWidth="1"/>
    <col min="14349" max="14349" width="9" style="4" customWidth="1"/>
    <col min="14350" max="14350" width="10.28515625" style="4" customWidth="1"/>
    <col min="14351" max="14592" width="9.140625" style="4"/>
    <col min="14593" max="14593" width="4.85546875" style="4" customWidth="1"/>
    <col min="14594" max="14594" width="37.85546875" style="4" customWidth="1"/>
    <col min="14595" max="14595" width="10.7109375" style="4" customWidth="1"/>
    <col min="14596" max="14596" width="8.42578125" style="4" customWidth="1"/>
    <col min="14597" max="14602" width="9.7109375" style="4" customWidth="1"/>
    <col min="14603" max="14603" width="36.140625" style="4" customWidth="1"/>
    <col min="14604" max="14604" width="10" style="4" customWidth="1"/>
    <col min="14605" max="14605" width="9" style="4" customWidth="1"/>
    <col min="14606" max="14606" width="10.28515625" style="4" customWidth="1"/>
    <col min="14607" max="14848" width="9.140625" style="4"/>
    <col min="14849" max="14849" width="4.85546875" style="4" customWidth="1"/>
    <col min="14850" max="14850" width="37.85546875" style="4" customWidth="1"/>
    <col min="14851" max="14851" width="10.7109375" style="4" customWidth="1"/>
    <col min="14852" max="14852" width="8.42578125" style="4" customWidth="1"/>
    <col min="14853" max="14858" width="9.7109375" style="4" customWidth="1"/>
    <col min="14859" max="14859" width="36.140625" style="4" customWidth="1"/>
    <col min="14860" max="14860" width="10" style="4" customWidth="1"/>
    <col min="14861" max="14861" width="9" style="4" customWidth="1"/>
    <col min="14862" max="14862" width="10.28515625" style="4" customWidth="1"/>
    <col min="14863" max="15104" width="9.140625" style="4"/>
    <col min="15105" max="15105" width="4.85546875" style="4" customWidth="1"/>
    <col min="15106" max="15106" width="37.85546875" style="4" customWidth="1"/>
    <col min="15107" max="15107" width="10.7109375" style="4" customWidth="1"/>
    <col min="15108" max="15108" width="8.42578125" style="4" customWidth="1"/>
    <col min="15109" max="15114" width="9.7109375" style="4" customWidth="1"/>
    <col min="15115" max="15115" width="36.140625" style="4" customWidth="1"/>
    <col min="15116" max="15116" width="10" style="4" customWidth="1"/>
    <col min="15117" max="15117" width="9" style="4" customWidth="1"/>
    <col min="15118" max="15118" width="10.28515625" style="4" customWidth="1"/>
    <col min="15119" max="15360" width="9.140625" style="4"/>
    <col min="15361" max="15361" width="4.85546875" style="4" customWidth="1"/>
    <col min="15362" max="15362" width="37.85546875" style="4" customWidth="1"/>
    <col min="15363" max="15363" width="10.7109375" style="4" customWidth="1"/>
    <col min="15364" max="15364" width="8.42578125" style="4" customWidth="1"/>
    <col min="15365" max="15370" width="9.7109375" style="4" customWidth="1"/>
    <col min="15371" max="15371" width="36.140625" style="4" customWidth="1"/>
    <col min="15372" max="15372" width="10" style="4" customWidth="1"/>
    <col min="15373" max="15373" width="9" style="4" customWidth="1"/>
    <col min="15374" max="15374" width="10.28515625" style="4" customWidth="1"/>
    <col min="15375" max="15616" width="9.140625" style="4"/>
    <col min="15617" max="15617" width="4.85546875" style="4" customWidth="1"/>
    <col min="15618" max="15618" width="37.85546875" style="4" customWidth="1"/>
    <col min="15619" max="15619" width="10.7109375" style="4" customWidth="1"/>
    <col min="15620" max="15620" width="8.42578125" style="4" customWidth="1"/>
    <col min="15621" max="15626" width="9.7109375" style="4" customWidth="1"/>
    <col min="15627" max="15627" width="36.140625" style="4" customWidth="1"/>
    <col min="15628" max="15628" width="10" style="4" customWidth="1"/>
    <col min="15629" max="15629" width="9" style="4" customWidth="1"/>
    <col min="15630" max="15630" width="10.28515625" style="4" customWidth="1"/>
    <col min="15631" max="15872" width="9.140625" style="4"/>
    <col min="15873" max="15873" width="4.85546875" style="4" customWidth="1"/>
    <col min="15874" max="15874" width="37.85546875" style="4" customWidth="1"/>
    <col min="15875" max="15875" width="10.7109375" style="4" customWidth="1"/>
    <col min="15876" max="15876" width="8.42578125" style="4" customWidth="1"/>
    <col min="15877" max="15882" width="9.7109375" style="4" customWidth="1"/>
    <col min="15883" max="15883" width="36.140625" style="4" customWidth="1"/>
    <col min="15884" max="15884" width="10" style="4" customWidth="1"/>
    <col min="15885" max="15885" width="9" style="4" customWidth="1"/>
    <col min="15886" max="15886" width="10.28515625" style="4" customWidth="1"/>
    <col min="15887" max="16128" width="9.140625" style="4"/>
    <col min="16129" max="16129" width="4.85546875" style="4" customWidth="1"/>
    <col min="16130" max="16130" width="37.85546875" style="4" customWidth="1"/>
    <col min="16131" max="16131" width="10.7109375" style="4" customWidth="1"/>
    <col min="16132" max="16132" width="8.42578125" style="4" customWidth="1"/>
    <col min="16133" max="16138" width="9.7109375" style="4" customWidth="1"/>
    <col min="16139" max="16139" width="36.140625" style="4" customWidth="1"/>
    <col min="16140" max="16140" width="10" style="4" customWidth="1"/>
    <col min="16141" max="16141" width="9" style="4" customWidth="1"/>
    <col min="16142" max="16142" width="10.28515625" style="4" customWidth="1"/>
    <col min="16143" max="16384" width="9.140625" style="4"/>
  </cols>
  <sheetData>
    <row r="1" spans="1:33" ht="15" x14ac:dyDescent="0.25">
      <c r="K1" s="106" t="s">
        <v>95</v>
      </c>
      <c r="L1" s="106"/>
      <c r="M1" s="106"/>
      <c r="N1" s="106"/>
      <c r="O1" s="107"/>
      <c r="P1" s="107"/>
      <c r="Q1" s="107"/>
      <c r="R1" s="107"/>
      <c r="S1" s="107"/>
    </row>
    <row r="2" spans="1:33" x14ac:dyDescent="0.2">
      <c r="K2" s="5"/>
      <c r="L2" s="6"/>
      <c r="M2" s="6"/>
      <c r="N2" s="6"/>
    </row>
    <row r="3" spans="1:33" s="9" customFormat="1" ht="15" x14ac:dyDescent="0.25">
      <c r="A3" s="108" t="s">
        <v>96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3" s="9" customFormat="1" ht="15" x14ac:dyDescent="0.25">
      <c r="A4" s="108" t="s">
        <v>97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</row>
    <row r="5" spans="1:33" s="9" customFormat="1" ht="15" x14ac:dyDescent="0.25">
      <c r="A5" s="109" t="s">
        <v>3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</row>
    <row r="6" spans="1:33" s="9" customFormat="1" ht="12.75" customHeight="1" x14ac:dyDescent="0.2">
      <c r="A6" s="111" t="s">
        <v>4</v>
      </c>
      <c r="B6" s="112" t="s">
        <v>5</v>
      </c>
      <c r="C6" s="113" t="s">
        <v>6</v>
      </c>
      <c r="D6" s="113"/>
      <c r="E6" s="114"/>
      <c r="F6" s="115" t="s">
        <v>7</v>
      </c>
      <c r="G6" s="103"/>
      <c r="H6" s="112" t="s">
        <v>8</v>
      </c>
      <c r="I6" s="105"/>
      <c r="J6" s="103"/>
      <c r="K6" s="116" t="s">
        <v>7</v>
      </c>
      <c r="L6" s="117" t="s">
        <v>8</v>
      </c>
      <c r="M6" s="118"/>
      <c r="N6" s="118"/>
      <c r="O6" s="115" t="s">
        <v>9</v>
      </c>
      <c r="P6" s="103"/>
      <c r="Q6" s="112" t="s">
        <v>10</v>
      </c>
      <c r="R6" s="105"/>
      <c r="S6" s="103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s="9" customFormat="1" ht="12.75" customHeight="1" x14ac:dyDescent="0.2">
      <c r="A7" s="111"/>
      <c r="B7" s="112"/>
      <c r="C7" s="101" t="s">
        <v>11</v>
      </c>
      <c r="D7" s="101"/>
      <c r="E7" s="119"/>
      <c r="F7" s="102" t="s">
        <v>12</v>
      </c>
      <c r="G7" s="103"/>
      <c r="H7" s="104" t="s">
        <v>13</v>
      </c>
      <c r="I7" s="105"/>
      <c r="J7" s="103"/>
      <c r="K7" s="116"/>
      <c r="L7" s="101" t="s">
        <v>11</v>
      </c>
      <c r="M7" s="101"/>
      <c r="N7" s="101"/>
      <c r="O7" s="102" t="s">
        <v>12</v>
      </c>
      <c r="P7" s="103"/>
      <c r="Q7" s="104" t="s">
        <v>13</v>
      </c>
      <c r="R7" s="105"/>
      <c r="S7" s="103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33" s="16" customFormat="1" ht="36.6" customHeight="1" x14ac:dyDescent="0.25">
      <c r="A8" s="111"/>
      <c r="B8" s="82" t="s">
        <v>14</v>
      </c>
      <c r="C8" s="11" t="s">
        <v>15</v>
      </c>
      <c r="D8" s="11" t="s">
        <v>16</v>
      </c>
      <c r="E8" s="14" t="s">
        <v>17</v>
      </c>
      <c r="F8" s="13" t="s">
        <v>15</v>
      </c>
      <c r="G8" s="11" t="s">
        <v>16</v>
      </c>
      <c r="H8" s="11" t="s">
        <v>15</v>
      </c>
      <c r="I8" s="11" t="s">
        <v>16</v>
      </c>
      <c r="J8" s="14" t="s">
        <v>17</v>
      </c>
      <c r="K8" s="15" t="s">
        <v>18</v>
      </c>
      <c r="L8" s="11" t="s">
        <v>15</v>
      </c>
      <c r="M8" s="11" t="s">
        <v>16</v>
      </c>
      <c r="N8" s="11" t="s">
        <v>17</v>
      </c>
      <c r="O8" s="13" t="s">
        <v>15</v>
      </c>
      <c r="P8" s="11" t="s">
        <v>16</v>
      </c>
      <c r="Q8" s="11" t="s">
        <v>15</v>
      </c>
      <c r="R8" s="11" t="s">
        <v>16</v>
      </c>
      <c r="S8" s="12" t="s">
        <v>17</v>
      </c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</row>
    <row r="9" spans="1:33" ht="11.45" customHeight="1" x14ac:dyDescent="0.2">
      <c r="A9" s="17">
        <v>1</v>
      </c>
      <c r="B9" s="84" t="s">
        <v>19</v>
      </c>
      <c r="C9" s="19"/>
      <c r="D9" s="19"/>
      <c r="E9" s="19"/>
      <c r="F9" s="19"/>
      <c r="G9" s="19"/>
      <c r="H9" s="19"/>
      <c r="I9" s="19"/>
      <c r="J9" s="19"/>
      <c r="K9" s="20" t="s">
        <v>20</v>
      </c>
      <c r="L9" s="19"/>
      <c r="M9" s="19"/>
      <c r="N9" s="21"/>
    </row>
    <row r="10" spans="1:33" x14ac:dyDescent="0.2">
      <c r="A10" s="17">
        <f t="shared" ref="A10:A53" si="0">A9+1</f>
        <v>2</v>
      </c>
      <c r="B10" s="85" t="s">
        <v>21</v>
      </c>
      <c r="C10" s="23"/>
      <c r="D10" s="23"/>
      <c r="E10" s="24">
        <f>SUM(C10:D10)</f>
        <v>0</v>
      </c>
      <c r="F10" s="24"/>
      <c r="G10" s="24"/>
      <c r="H10" s="24"/>
      <c r="I10" s="24"/>
      <c r="J10" s="24"/>
      <c r="K10" s="25" t="s">
        <v>22</v>
      </c>
      <c r="L10" s="28">
        <v>540727</v>
      </c>
      <c r="M10" s="28">
        <v>337692</v>
      </c>
      <c r="N10" s="28">
        <f>L10+M10</f>
        <v>878419</v>
      </c>
      <c r="O10" s="3"/>
      <c r="P10" s="27"/>
      <c r="Q10" s="27">
        <f>L10+O10</f>
        <v>540727</v>
      </c>
      <c r="R10" s="27">
        <f>M10+P10</f>
        <v>337692</v>
      </c>
      <c r="S10" s="27">
        <f>Q10+R10</f>
        <v>878419</v>
      </c>
      <c r="T10" s="86"/>
    </row>
    <row r="11" spans="1:33" ht="21" x14ac:dyDescent="0.2">
      <c r="A11" s="17">
        <f t="shared" si="0"/>
        <v>3</v>
      </c>
      <c r="B11" s="85" t="s">
        <v>23</v>
      </c>
      <c r="C11" s="3">
        <v>937911</v>
      </c>
      <c r="D11" s="3">
        <v>81226</v>
      </c>
      <c r="E11" s="28">
        <f>SUM(C11:D11)</f>
        <v>1019137</v>
      </c>
      <c r="F11" s="28"/>
      <c r="G11" s="28"/>
      <c r="H11" s="28">
        <f>C11+F11</f>
        <v>937911</v>
      </c>
      <c r="I11" s="28">
        <f>D11+G11</f>
        <v>81226</v>
      </c>
      <c r="J11" s="28">
        <f>H11+I11</f>
        <v>1019137</v>
      </c>
      <c r="K11" s="25" t="s">
        <v>24</v>
      </c>
      <c r="L11" s="28">
        <v>153900</v>
      </c>
      <c r="M11" s="28">
        <v>94978</v>
      </c>
      <c r="N11" s="30">
        <f>SUM(L11:M11)</f>
        <v>248878</v>
      </c>
      <c r="O11" s="3"/>
      <c r="P11" s="27"/>
      <c r="Q11" s="27">
        <f t="shared" ref="Q11:R32" si="1">L11+O11</f>
        <v>153900</v>
      </c>
      <c r="R11" s="27">
        <f t="shared" si="1"/>
        <v>94978</v>
      </c>
      <c r="S11" s="27">
        <f t="shared" ref="S11:S32" si="2">Q11+R11</f>
        <v>248878</v>
      </c>
    </row>
    <row r="12" spans="1:33" x14ac:dyDescent="0.2">
      <c r="A12" s="17">
        <f t="shared" si="0"/>
        <v>4</v>
      </c>
      <c r="B12" s="85" t="s">
        <v>25</v>
      </c>
      <c r="C12" s="3">
        <v>49890</v>
      </c>
      <c r="D12" s="3">
        <v>12988</v>
      </c>
      <c r="E12" s="28">
        <f>SUM(C12:D12)</f>
        <v>62878</v>
      </c>
      <c r="F12" s="28"/>
      <c r="G12" s="28"/>
      <c r="H12" s="28">
        <f t="shared" ref="H12:I30" si="3">C12+F12</f>
        <v>49890</v>
      </c>
      <c r="I12" s="28">
        <f t="shared" si="3"/>
        <v>12988</v>
      </c>
      <c r="J12" s="28">
        <f t="shared" ref="J12:J30" si="4">H12+I12</f>
        <v>62878</v>
      </c>
      <c r="K12" s="25" t="s">
        <v>26</v>
      </c>
      <c r="L12" s="28">
        <v>546223</v>
      </c>
      <c r="M12" s="28">
        <v>630669</v>
      </c>
      <c r="N12" s="30">
        <f>SUM(L12:M12)</f>
        <v>1176892</v>
      </c>
      <c r="O12" s="3"/>
      <c r="P12" s="27"/>
      <c r="Q12" s="27">
        <f t="shared" si="1"/>
        <v>546223</v>
      </c>
      <c r="R12" s="27">
        <f t="shared" si="1"/>
        <v>630669</v>
      </c>
      <c r="S12" s="27">
        <f t="shared" si="2"/>
        <v>1176892</v>
      </c>
    </row>
    <row r="13" spans="1:33" ht="12" customHeight="1" x14ac:dyDescent="0.2">
      <c r="A13" s="17">
        <f t="shared" si="0"/>
        <v>5</v>
      </c>
      <c r="B13" s="22" t="s">
        <v>27</v>
      </c>
      <c r="E13" s="28"/>
      <c r="F13" s="28"/>
      <c r="G13" s="28"/>
      <c r="H13" s="28">
        <f t="shared" si="3"/>
        <v>0</v>
      </c>
      <c r="I13" s="28">
        <f t="shared" si="3"/>
        <v>0</v>
      </c>
      <c r="J13" s="28">
        <f t="shared" si="4"/>
        <v>0</v>
      </c>
      <c r="K13" s="25"/>
      <c r="L13" s="28">
        <f>[1]Önk!L13+[1]PH!L15+[1]GAMESZ!L15+[1]Festetics!L15+[1]TASZII!L15</f>
        <v>0</v>
      </c>
      <c r="M13" s="28">
        <f>[1]Önk!M13+[1]PH!M15+[1]GAMESZ!M15+[1]Festetics!M15+[1]TASZII!M15</f>
        <v>0</v>
      </c>
      <c r="N13" s="30"/>
      <c r="O13" s="3"/>
      <c r="P13" s="27"/>
      <c r="Q13" s="27">
        <f t="shared" si="1"/>
        <v>0</v>
      </c>
      <c r="R13" s="27">
        <f t="shared" si="1"/>
        <v>0</v>
      </c>
      <c r="S13" s="27">
        <f t="shared" si="2"/>
        <v>0</v>
      </c>
    </row>
    <row r="14" spans="1:33" x14ac:dyDescent="0.2">
      <c r="A14" s="17">
        <f t="shared" si="0"/>
        <v>6</v>
      </c>
      <c r="B14" s="85" t="s">
        <v>28</v>
      </c>
      <c r="C14" s="3">
        <v>2601</v>
      </c>
      <c r="E14" s="28">
        <f>SUM(C14:D14)</f>
        <v>2601</v>
      </c>
      <c r="F14" s="28"/>
      <c r="G14" s="28"/>
      <c r="H14" s="28">
        <f t="shared" si="3"/>
        <v>2601</v>
      </c>
      <c r="I14" s="28">
        <f t="shared" si="3"/>
        <v>0</v>
      </c>
      <c r="J14" s="28">
        <f t="shared" si="4"/>
        <v>2601</v>
      </c>
      <c r="K14" s="25" t="s">
        <v>29</v>
      </c>
      <c r="L14" s="28">
        <v>11841</v>
      </c>
      <c r="M14" s="28">
        <v>16439</v>
      </c>
      <c r="N14" s="30">
        <f>SUM(L14:M14)</f>
        <v>28280</v>
      </c>
      <c r="O14" s="3"/>
      <c r="P14" s="27"/>
      <c r="Q14" s="27">
        <f t="shared" si="1"/>
        <v>11841</v>
      </c>
      <c r="R14" s="27">
        <f t="shared" si="1"/>
        <v>16439</v>
      </c>
      <c r="S14" s="27">
        <f t="shared" si="2"/>
        <v>28280</v>
      </c>
    </row>
    <row r="15" spans="1:33" x14ac:dyDescent="0.2">
      <c r="A15" s="17">
        <f t="shared" si="0"/>
        <v>7</v>
      </c>
      <c r="B15" s="85" t="s">
        <v>30</v>
      </c>
      <c r="C15" s="3">
        <f>[1]Önk!C15</f>
        <v>449643</v>
      </c>
      <c r="D15" s="3">
        <f>[1]Önk!D15</f>
        <v>422517</v>
      </c>
      <c r="E15" s="28">
        <f>SUM(C15:D15)</f>
        <v>872160</v>
      </c>
      <c r="F15" s="28"/>
      <c r="G15" s="28"/>
      <c r="H15" s="28">
        <f t="shared" si="3"/>
        <v>449643</v>
      </c>
      <c r="I15" s="28">
        <f t="shared" si="3"/>
        <v>422517</v>
      </c>
      <c r="J15" s="28">
        <f t="shared" si="4"/>
        <v>872160</v>
      </c>
      <c r="K15" s="25" t="s">
        <v>31</v>
      </c>
      <c r="L15" s="28">
        <f>[1]Önk!L15+[1]PH!L17+[1]GAMESZ!L17+[1]Festetics!L17+[1]TASZII!L17</f>
        <v>0</v>
      </c>
      <c r="M15" s="28">
        <f>[1]Önk!M15+[1]PH!M17+[1]GAMESZ!M17+[1]Festetics!M17+[1]TASZII!M17</f>
        <v>0</v>
      </c>
      <c r="N15" s="30"/>
      <c r="O15" s="3"/>
      <c r="P15" s="27"/>
      <c r="Q15" s="27">
        <f t="shared" si="1"/>
        <v>0</v>
      </c>
      <c r="R15" s="27">
        <f t="shared" si="1"/>
        <v>0</v>
      </c>
      <c r="S15" s="27">
        <f t="shared" si="2"/>
        <v>0</v>
      </c>
    </row>
    <row r="16" spans="1:33" x14ac:dyDescent="0.2">
      <c r="A16" s="17">
        <f t="shared" si="0"/>
        <v>8</v>
      </c>
      <c r="B16" s="85" t="s">
        <v>32</v>
      </c>
      <c r="C16" s="3">
        <v>203468</v>
      </c>
      <c r="D16" s="3">
        <v>872338</v>
      </c>
      <c r="E16" s="28">
        <f>SUM(C16:D16)</f>
        <v>1075806</v>
      </c>
      <c r="F16" s="28"/>
      <c r="G16" s="28"/>
      <c r="H16" s="28">
        <f t="shared" si="3"/>
        <v>203468</v>
      </c>
      <c r="I16" s="28">
        <f t="shared" si="3"/>
        <v>872338</v>
      </c>
      <c r="J16" s="28">
        <f t="shared" si="4"/>
        <v>1075806</v>
      </c>
      <c r="K16" s="25" t="s">
        <v>33</v>
      </c>
      <c r="L16" s="28">
        <f>[1]Önk!L16+[1]PH!L18+[1]GAMESZ!L18+[1]Festetics!L18+[1]TASZII!L18</f>
        <v>12669</v>
      </c>
      <c r="M16" s="28">
        <v>49238</v>
      </c>
      <c r="N16" s="30">
        <f t="shared" ref="N16:N22" si="5">SUM(L16:M16)</f>
        <v>61907</v>
      </c>
      <c r="O16" s="3"/>
      <c r="P16" s="27"/>
      <c r="Q16" s="27">
        <f t="shared" si="1"/>
        <v>12669</v>
      </c>
      <c r="R16" s="27">
        <f t="shared" si="1"/>
        <v>49238</v>
      </c>
      <c r="S16" s="27">
        <f t="shared" si="2"/>
        <v>61907</v>
      </c>
    </row>
    <row r="17" spans="1:33" x14ac:dyDescent="0.2">
      <c r="A17" s="17">
        <f t="shared" si="0"/>
        <v>9</v>
      </c>
      <c r="B17" s="87" t="s">
        <v>34</v>
      </c>
      <c r="C17" s="30"/>
      <c r="D17" s="30"/>
      <c r="E17" s="30"/>
      <c r="F17" s="30"/>
      <c r="G17" s="30"/>
      <c r="H17" s="28">
        <f t="shared" si="3"/>
        <v>0</v>
      </c>
      <c r="I17" s="28">
        <f t="shared" si="3"/>
        <v>0</v>
      </c>
      <c r="J17" s="28">
        <f t="shared" si="4"/>
        <v>0</v>
      </c>
      <c r="K17" s="25" t="s">
        <v>35</v>
      </c>
      <c r="L17" s="28">
        <v>144005</v>
      </c>
      <c r="M17" s="28">
        <v>176965</v>
      </c>
      <c r="N17" s="30">
        <f t="shared" si="5"/>
        <v>320970</v>
      </c>
      <c r="O17" s="3"/>
      <c r="P17" s="27"/>
      <c r="Q17" s="27">
        <f t="shared" si="1"/>
        <v>144005</v>
      </c>
      <c r="R17" s="27">
        <f t="shared" si="1"/>
        <v>176965</v>
      </c>
      <c r="S17" s="27">
        <f t="shared" si="2"/>
        <v>320970</v>
      </c>
    </row>
    <row r="18" spans="1:33" x14ac:dyDescent="0.2">
      <c r="A18" s="17">
        <f t="shared" si="0"/>
        <v>10</v>
      </c>
      <c r="B18" s="88" t="s">
        <v>36</v>
      </c>
      <c r="C18" s="30">
        <v>222583</v>
      </c>
      <c r="D18" s="30">
        <v>127834</v>
      </c>
      <c r="E18" s="30">
        <f>SUM(C18:D18)</f>
        <v>350417</v>
      </c>
      <c r="F18" s="30"/>
      <c r="G18" s="30"/>
      <c r="H18" s="28">
        <f t="shared" si="3"/>
        <v>222583</v>
      </c>
      <c r="I18" s="28">
        <f t="shared" si="3"/>
        <v>127834</v>
      </c>
      <c r="J18" s="28">
        <f t="shared" si="4"/>
        <v>350417</v>
      </c>
      <c r="K18" s="25" t="s">
        <v>37</v>
      </c>
      <c r="L18" s="28">
        <f>[1]Önk!L18+[1]PH!L20+[1]GAMESZ!L20+[1]Festetics!L20+[1]TASZII!L20</f>
        <v>0</v>
      </c>
      <c r="M18" s="28">
        <v>14619</v>
      </c>
      <c r="N18" s="30">
        <f t="shared" si="5"/>
        <v>14619</v>
      </c>
      <c r="O18" s="3"/>
      <c r="P18" s="27"/>
      <c r="Q18" s="27">
        <f t="shared" si="1"/>
        <v>0</v>
      </c>
      <c r="R18" s="27">
        <f t="shared" si="1"/>
        <v>14619</v>
      </c>
      <c r="S18" s="27">
        <f t="shared" si="2"/>
        <v>14619</v>
      </c>
    </row>
    <row r="19" spans="1:33" x14ac:dyDescent="0.2">
      <c r="A19" s="17">
        <f t="shared" si="0"/>
        <v>11</v>
      </c>
      <c r="C19" s="30"/>
      <c r="D19" s="30"/>
      <c r="E19" s="30"/>
      <c r="F19" s="30"/>
      <c r="G19" s="30"/>
      <c r="H19" s="28">
        <f t="shared" si="3"/>
        <v>0</v>
      </c>
      <c r="I19" s="28">
        <f t="shared" si="3"/>
        <v>0</v>
      </c>
      <c r="J19" s="28">
        <f t="shared" si="4"/>
        <v>0</v>
      </c>
      <c r="K19" s="25" t="s">
        <v>38</v>
      </c>
      <c r="L19" s="28">
        <v>3</v>
      </c>
      <c r="M19" s="28">
        <v>25689</v>
      </c>
      <c r="N19" s="30">
        <f t="shared" si="5"/>
        <v>25692</v>
      </c>
      <c r="O19" s="3"/>
      <c r="P19" s="27">
        <v>-1000</v>
      </c>
      <c r="Q19" s="27">
        <f t="shared" si="1"/>
        <v>3</v>
      </c>
      <c r="R19" s="27">
        <f t="shared" si="1"/>
        <v>24689</v>
      </c>
      <c r="S19" s="27">
        <f t="shared" si="2"/>
        <v>24692</v>
      </c>
    </row>
    <row r="20" spans="1:33" s="34" customFormat="1" x14ac:dyDescent="0.2">
      <c r="A20" s="17">
        <f t="shared" si="0"/>
        <v>12</v>
      </c>
      <c r="B20" s="1"/>
      <c r="C20" s="30"/>
      <c r="D20" s="30"/>
      <c r="E20" s="30"/>
      <c r="F20" s="30"/>
      <c r="G20" s="30"/>
      <c r="H20" s="28"/>
      <c r="I20" s="28"/>
      <c r="J20" s="28"/>
      <c r="K20" s="35" t="s">
        <v>98</v>
      </c>
      <c r="L20" s="28"/>
      <c r="M20" s="28"/>
      <c r="N20" s="30">
        <f t="shared" si="5"/>
        <v>0</v>
      </c>
      <c r="O20" s="89"/>
      <c r="P20" s="3"/>
      <c r="Q20" s="3">
        <f t="shared" si="1"/>
        <v>0</v>
      </c>
      <c r="R20" s="3">
        <f t="shared" si="1"/>
        <v>0</v>
      </c>
      <c r="S20" s="3">
        <f t="shared" si="2"/>
        <v>0</v>
      </c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</row>
    <row r="21" spans="1:33" s="34" customFormat="1" ht="22.5" x14ac:dyDescent="0.2">
      <c r="A21" s="17"/>
      <c r="B21" s="1"/>
      <c r="C21" s="30"/>
      <c r="D21" s="30"/>
      <c r="E21" s="30"/>
      <c r="F21" s="30"/>
      <c r="G21" s="30"/>
      <c r="H21" s="28"/>
      <c r="I21" s="28"/>
      <c r="J21" s="28"/>
      <c r="K21" s="35" t="s">
        <v>99</v>
      </c>
      <c r="L21" s="28">
        <v>9465</v>
      </c>
      <c r="M21" s="28"/>
      <c r="N21" s="30">
        <f t="shared" si="5"/>
        <v>9465</v>
      </c>
      <c r="O21" s="89"/>
      <c r="P21" s="3"/>
      <c r="Q21" s="3">
        <f t="shared" si="1"/>
        <v>9465</v>
      </c>
      <c r="R21" s="3"/>
      <c r="S21" s="3">
        <f t="shared" si="2"/>
        <v>9465</v>
      </c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</row>
    <row r="22" spans="1:33" s="34" customFormat="1" x14ac:dyDescent="0.2">
      <c r="A22" s="17"/>
      <c r="B22" s="1" t="s">
        <v>100</v>
      </c>
      <c r="C22" s="30"/>
      <c r="D22" s="30"/>
      <c r="E22" s="30"/>
      <c r="F22" s="30"/>
      <c r="G22" s="30"/>
      <c r="H22" s="28"/>
      <c r="I22" s="28"/>
      <c r="J22" s="28"/>
      <c r="K22" s="35" t="s">
        <v>101</v>
      </c>
      <c r="L22" s="28">
        <v>46</v>
      </c>
      <c r="M22" s="28"/>
      <c r="N22" s="30">
        <f t="shared" si="5"/>
        <v>46</v>
      </c>
      <c r="O22" s="89"/>
      <c r="P22" s="3"/>
      <c r="Q22" s="3">
        <f t="shared" si="1"/>
        <v>46</v>
      </c>
      <c r="R22" s="3"/>
      <c r="S22" s="3">
        <f t="shared" si="2"/>
        <v>46</v>
      </c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</row>
    <row r="23" spans="1:33" s="34" customFormat="1" x14ac:dyDescent="0.2">
      <c r="A23" s="17">
        <f>A20+1</f>
        <v>13</v>
      </c>
      <c r="B23" s="1" t="s">
        <v>43</v>
      </c>
      <c r="C23" s="30"/>
      <c r="D23" s="30"/>
      <c r="E23" s="30"/>
      <c r="F23" s="30"/>
      <c r="G23" s="30"/>
      <c r="H23" s="28">
        <f t="shared" si="3"/>
        <v>0</v>
      </c>
      <c r="I23" s="28">
        <f t="shared" si="3"/>
        <v>0</v>
      </c>
      <c r="J23" s="28">
        <f t="shared" si="4"/>
        <v>0</v>
      </c>
      <c r="K23" s="35"/>
      <c r="L23" s="28"/>
      <c r="M23" s="28"/>
      <c r="N23" s="28"/>
      <c r="O23" s="89"/>
      <c r="P23" s="89"/>
      <c r="Q23" s="3">
        <f t="shared" si="1"/>
        <v>0</v>
      </c>
      <c r="R23" s="3">
        <f t="shared" si="1"/>
        <v>0</v>
      </c>
      <c r="S23" s="3">
        <f t="shared" si="2"/>
        <v>0</v>
      </c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</row>
    <row r="24" spans="1:33" x14ac:dyDescent="0.2">
      <c r="A24" s="17">
        <f t="shared" si="0"/>
        <v>14</v>
      </c>
      <c r="B24" s="85" t="s">
        <v>44</v>
      </c>
      <c r="C24" s="36"/>
      <c r="D24" s="36">
        <v>5122</v>
      </c>
      <c r="E24" s="30">
        <f>SUM(C24:D24)</f>
        <v>5122</v>
      </c>
      <c r="F24" s="36"/>
      <c r="G24" s="36"/>
      <c r="H24" s="28">
        <f t="shared" si="3"/>
        <v>0</v>
      </c>
      <c r="I24" s="28">
        <f t="shared" si="3"/>
        <v>5122</v>
      </c>
      <c r="J24" s="28">
        <f t="shared" si="4"/>
        <v>5122</v>
      </c>
      <c r="K24" s="37" t="s">
        <v>45</v>
      </c>
      <c r="L24" s="49">
        <f>SUM(L10:L22)</f>
        <v>1418879</v>
      </c>
      <c r="M24" s="49">
        <f t="shared" ref="M24:S24" si="6">SUM(M10:M22)</f>
        <v>1346289</v>
      </c>
      <c r="N24" s="49">
        <f t="shared" si="6"/>
        <v>2765168</v>
      </c>
      <c r="O24" s="49">
        <f t="shared" si="6"/>
        <v>0</v>
      </c>
      <c r="P24" s="49">
        <f t="shared" si="6"/>
        <v>-1000</v>
      </c>
      <c r="Q24" s="49">
        <f t="shared" si="6"/>
        <v>1418879</v>
      </c>
      <c r="R24" s="49">
        <f t="shared" si="6"/>
        <v>1345289</v>
      </c>
      <c r="S24" s="49">
        <f t="shared" si="6"/>
        <v>2764168</v>
      </c>
    </row>
    <row r="25" spans="1:33" x14ac:dyDescent="0.2">
      <c r="A25" s="17">
        <f t="shared" si="0"/>
        <v>15</v>
      </c>
      <c r="B25" s="85" t="s">
        <v>46</v>
      </c>
      <c r="C25" s="30">
        <v>951</v>
      </c>
      <c r="D25" s="30">
        <v>1026</v>
      </c>
      <c r="E25" s="30">
        <f>SUM(C25:D25)</f>
        <v>1977</v>
      </c>
      <c r="F25" s="30"/>
      <c r="G25" s="30"/>
      <c r="H25" s="28">
        <f t="shared" si="3"/>
        <v>951</v>
      </c>
      <c r="I25" s="28">
        <f t="shared" si="3"/>
        <v>1026</v>
      </c>
      <c r="J25" s="28">
        <f t="shared" si="4"/>
        <v>1977</v>
      </c>
      <c r="K25" s="35"/>
      <c r="L25" s="28"/>
      <c r="M25" s="28"/>
      <c r="N25" s="28"/>
      <c r="O25" s="3"/>
      <c r="P25" s="3"/>
      <c r="Q25" s="3">
        <f t="shared" si="1"/>
        <v>0</v>
      </c>
      <c r="R25" s="3">
        <f t="shared" si="1"/>
        <v>0</v>
      </c>
      <c r="S25" s="3">
        <f t="shared" si="2"/>
        <v>0</v>
      </c>
    </row>
    <row r="26" spans="1:33" x14ac:dyDescent="0.2">
      <c r="A26" s="17">
        <f t="shared" si="0"/>
        <v>16</v>
      </c>
      <c r="B26" s="88" t="s">
        <v>47</v>
      </c>
      <c r="C26" s="38"/>
      <c r="D26" s="28">
        <v>2300</v>
      </c>
      <c r="E26" s="30">
        <f>SUM(C26:D26)</f>
        <v>2300</v>
      </c>
      <c r="F26" s="38"/>
      <c r="G26" s="28">
        <v>0</v>
      </c>
      <c r="H26" s="28">
        <f t="shared" si="3"/>
        <v>0</v>
      </c>
      <c r="I26" s="28">
        <f t="shared" si="3"/>
        <v>2300</v>
      </c>
      <c r="J26" s="28">
        <f t="shared" si="4"/>
        <v>2300</v>
      </c>
      <c r="K26" s="39" t="s">
        <v>48</v>
      </c>
      <c r="L26" s="38"/>
      <c r="M26" s="38"/>
      <c r="N26" s="28"/>
      <c r="O26" s="3"/>
      <c r="P26" s="3"/>
      <c r="Q26" s="3">
        <f t="shared" si="1"/>
        <v>0</v>
      </c>
      <c r="R26" s="3">
        <f t="shared" si="1"/>
        <v>0</v>
      </c>
      <c r="S26" s="3">
        <f t="shared" si="2"/>
        <v>0</v>
      </c>
    </row>
    <row r="27" spans="1:33" x14ac:dyDescent="0.2">
      <c r="A27" s="17">
        <f t="shared" si="0"/>
        <v>17</v>
      </c>
      <c r="B27" s="85" t="s">
        <v>49</v>
      </c>
      <c r="C27" s="28"/>
      <c r="D27" s="28"/>
      <c r="E27" s="28"/>
      <c r="F27" s="28"/>
      <c r="G27" s="28"/>
      <c r="H27" s="28">
        <f t="shared" si="3"/>
        <v>0</v>
      </c>
      <c r="I27" s="28">
        <f t="shared" si="3"/>
        <v>0</v>
      </c>
      <c r="J27" s="28">
        <f t="shared" si="4"/>
        <v>0</v>
      </c>
      <c r="K27" s="25" t="s">
        <v>50</v>
      </c>
      <c r="L27" s="28">
        <v>691023</v>
      </c>
      <c r="M27" s="28">
        <v>689667</v>
      </c>
      <c r="N27" s="28">
        <f>L27+M27</f>
        <v>1380690</v>
      </c>
      <c r="O27" s="3">
        <v>0</v>
      </c>
      <c r="P27" s="3">
        <v>25000</v>
      </c>
      <c r="Q27" s="3">
        <f t="shared" si="1"/>
        <v>691023</v>
      </c>
      <c r="R27" s="3">
        <f t="shared" si="1"/>
        <v>714667</v>
      </c>
      <c r="S27" s="3">
        <f t="shared" si="2"/>
        <v>1405690</v>
      </c>
    </row>
    <row r="28" spans="1:33" x14ac:dyDescent="0.2">
      <c r="A28" s="17">
        <f t="shared" si="0"/>
        <v>18</v>
      </c>
      <c r="B28" s="85"/>
      <c r="C28" s="28"/>
      <c r="D28" s="28"/>
      <c r="E28" s="28"/>
      <c r="F28" s="28"/>
      <c r="G28" s="28"/>
      <c r="H28" s="28">
        <f t="shared" si="3"/>
        <v>0</v>
      </c>
      <c r="I28" s="28">
        <f t="shared" si="3"/>
        <v>0</v>
      </c>
      <c r="J28" s="28">
        <f t="shared" si="4"/>
        <v>0</v>
      </c>
      <c r="K28" s="25" t="s">
        <v>51</v>
      </c>
      <c r="L28" s="28">
        <v>7992</v>
      </c>
      <c r="M28" s="28">
        <f>[1]Önk!M28+[1]PH!M28+[1]GAMESZ!M28+[1]Festetics!M28+[1]TASZII!M28</f>
        <v>1250</v>
      </c>
      <c r="N28" s="28">
        <f>SUM(L28:M28)</f>
        <v>9242</v>
      </c>
      <c r="O28" s="3"/>
      <c r="P28" s="3"/>
      <c r="Q28" s="3">
        <f t="shared" si="1"/>
        <v>7992</v>
      </c>
      <c r="R28" s="3">
        <f t="shared" si="1"/>
        <v>1250</v>
      </c>
      <c r="S28" s="3">
        <f t="shared" si="2"/>
        <v>9242</v>
      </c>
    </row>
    <row r="29" spans="1:33" x14ac:dyDescent="0.2">
      <c r="A29" s="17">
        <f t="shared" si="0"/>
        <v>19</v>
      </c>
      <c r="B29" s="1" t="s">
        <v>52</v>
      </c>
      <c r="C29" s="28">
        <v>2137</v>
      </c>
      <c r="D29" s="28">
        <f>[1]Önk!D29</f>
        <v>5943</v>
      </c>
      <c r="E29" s="28">
        <f>SUM(C29:D29)</f>
        <v>8080</v>
      </c>
      <c r="F29" s="28"/>
      <c r="G29" s="28"/>
      <c r="H29" s="28">
        <f t="shared" si="3"/>
        <v>2137</v>
      </c>
      <c r="I29" s="28">
        <f t="shared" si="3"/>
        <v>5943</v>
      </c>
      <c r="J29" s="28">
        <f t="shared" si="4"/>
        <v>8080</v>
      </c>
      <c r="K29" s="25" t="s">
        <v>53</v>
      </c>
      <c r="L29" s="28">
        <f>[1]Önk!L29+[1]PH!L29+[1]GAMESZ!L29+[1]Festetics!L29+[1]TASZII!L29</f>
        <v>0</v>
      </c>
      <c r="M29" s="28">
        <f>[1]Önk!M29+[1]PH!M29+[1]GAMESZ!M29+[1]Festetics!M29+[1]TASZII!M29</f>
        <v>0</v>
      </c>
      <c r="N29" s="28">
        <f>SUM(L29:M29)</f>
        <v>0</v>
      </c>
      <c r="O29" s="3"/>
      <c r="P29" s="3"/>
      <c r="Q29" s="3"/>
      <c r="R29" s="3"/>
      <c r="S29" s="3"/>
    </row>
    <row r="30" spans="1:33" s="34" customFormat="1" x14ac:dyDescent="0.2">
      <c r="A30" s="17">
        <f t="shared" si="0"/>
        <v>20</v>
      </c>
      <c r="B30" s="1" t="s">
        <v>54</v>
      </c>
      <c r="C30" s="28">
        <f>'[2]felh. bev.  '!C34</f>
        <v>3665</v>
      </c>
      <c r="D30" s="28">
        <f>'[2]felh. bev.  '!D34</f>
        <v>2244</v>
      </c>
      <c r="E30" s="28">
        <f>SUM(C30:D30)</f>
        <v>5909</v>
      </c>
      <c r="F30" s="28"/>
      <c r="G30" s="28"/>
      <c r="H30" s="28">
        <f t="shared" si="3"/>
        <v>3665</v>
      </c>
      <c r="I30" s="28">
        <f t="shared" si="3"/>
        <v>2244</v>
      </c>
      <c r="J30" s="28">
        <f t="shared" si="4"/>
        <v>5909</v>
      </c>
      <c r="K30" s="25" t="s">
        <v>55</v>
      </c>
      <c r="L30" s="28">
        <f>[1]Önk!L30+[1]PH!L30+[1]GAMESZ!L30+[1]Festetics!L30+[1]TASZII!L30</f>
        <v>815</v>
      </c>
      <c r="M30" s="28">
        <f>[1]Önk!M30+[1]PH!M30+[1]GAMESZ!M30+[1]Festetics!M30+[1]TASZII!M30</f>
        <v>0</v>
      </c>
      <c r="N30" s="28">
        <f>SUM(L30:M30)</f>
        <v>815</v>
      </c>
      <c r="O30" s="3"/>
      <c r="P30" s="89"/>
      <c r="Q30" s="3">
        <f t="shared" si="1"/>
        <v>815</v>
      </c>
      <c r="R30" s="3">
        <f t="shared" si="1"/>
        <v>0</v>
      </c>
      <c r="S30" s="3">
        <f t="shared" si="2"/>
        <v>815</v>
      </c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</row>
    <row r="31" spans="1:33" x14ac:dyDescent="0.2">
      <c r="A31" s="17">
        <f t="shared" si="0"/>
        <v>21</v>
      </c>
      <c r="C31" s="28"/>
      <c r="D31" s="28"/>
      <c r="E31" s="28"/>
      <c r="F31" s="28"/>
      <c r="G31" s="28"/>
      <c r="H31" s="28"/>
      <c r="I31" s="28"/>
      <c r="J31" s="28"/>
      <c r="K31" s="25" t="s">
        <v>56</v>
      </c>
      <c r="L31" s="28">
        <f>[1]Önk!L31+[1]PH!L31+[1]GAMESZ!L31+[1]Festetics!L31+[1]TASZII!L31</f>
        <v>7467</v>
      </c>
      <c r="M31" s="28">
        <f>[1]Önk!M31+[1]PH!M31+[1]GAMESZ!M31+[1]Festetics!M31+[1]TASZII!M31</f>
        <v>40667</v>
      </c>
      <c r="N31" s="28">
        <f>SUM(L31:M31)</f>
        <v>48134</v>
      </c>
      <c r="O31" s="3"/>
      <c r="P31" s="3"/>
      <c r="Q31" s="3">
        <f t="shared" si="1"/>
        <v>7467</v>
      </c>
      <c r="R31" s="3">
        <f t="shared" si="1"/>
        <v>40667</v>
      </c>
      <c r="S31" s="3">
        <f t="shared" si="2"/>
        <v>48134</v>
      </c>
    </row>
    <row r="32" spans="1:33" s="43" customFormat="1" x14ac:dyDescent="0.2">
      <c r="A32" s="17">
        <f t="shared" si="0"/>
        <v>22</v>
      </c>
      <c r="B32" s="91" t="s">
        <v>57</v>
      </c>
      <c r="C32" s="41">
        <f>C12+C18+C11+C16+C29</f>
        <v>1415989</v>
      </c>
      <c r="D32" s="41">
        <f t="shared" ref="D32:J32" si="7">D12+D18+D11+D16+D29</f>
        <v>1100329</v>
      </c>
      <c r="E32" s="41">
        <f t="shared" si="7"/>
        <v>2516318</v>
      </c>
      <c r="F32" s="41">
        <f t="shared" si="7"/>
        <v>0</v>
      </c>
      <c r="G32" s="41">
        <f t="shared" si="7"/>
        <v>0</v>
      </c>
      <c r="H32" s="41">
        <f t="shared" si="7"/>
        <v>1415989</v>
      </c>
      <c r="I32" s="41">
        <f t="shared" si="7"/>
        <v>1100329</v>
      </c>
      <c r="J32" s="41">
        <f t="shared" si="7"/>
        <v>2516318</v>
      </c>
      <c r="K32" s="25" t="s">
        <v>58</v>
      </c>
      <c r="L32" s="28">
        <f>[1]Önk!L32+[1]PH!L32+[1]GAMESZ!L32+[1]Festetics!L32+[1]TASZII!L32</f>
        <v>0</v>
      </c>
      <c r="M32" s="28">
        <f>[1]Önk!M32+[1]PH!M32+[1]GAMESZ!M32+[1]Festetics!M32+[1]TASZII!M32</f>
        <v>24220</v>
      </c>
      <c r="N32" s="28">
        <f>SUM(L32:M32)</f>
        <v>24220</v>
      </c>
      <c r="O32" s="53"/>
      <c r="P32" s="3">
        <v>-24000</v>
      </c>
      <c r="Q32" s="3">
        <f t="shared" si="1"/>
        <v>0</v>
      </c>
      <c r="R32" s="3">
        <f t="shared" si="1"/>
        <v>220</v>
      </c>
      <c r="S32" s="3">
        <f t="shared" si="2"/>
        <v>220</v>
      </c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</row>
    <row r="33" spans="1:33" x14ac:dyDescent="0.2">
      <c r="A33" s="17">
        <f t="shared" si="0"/>
        <v>23</v>
      </c>
      <c r="B33" s="92" t="s">
        <v>59</v>
      </c>
      <c r="C33" s="36">
        <f t="shared" ref="C33:H33" si="8">C14+C23+C24+C25+C26+C27+C30+C15</f>
        <v>456860</v>
      </c>
      <c r="D33" s="36">
        <f t="shared" si="8"/>
        <v>433209</v>
      </c>
      <c r="E33" s="36">
        <f t="shared" si="8"/>
        <v>890069</v>
      </c>
      <c r="F33" s="36">
        <f t="shared" si="8"/>
        <v>0</v>
      </c>
      <c r="G33" s="36">
        <f t="shared" si="8"/>
        <v>0</v>
      </c>
      <c r="H33" s="36">
        <f t="shared" si="8"/>
        <v>456860</v>
      </c>
      <c r="I33" s="36">
        <f>I14+I23+I24+I25+I26+I27+I30+I15</f>
        <v>433209</v>
      </c>
      <c r="J33" s="36">
        <f>J14+J23+J24+J25+J26+J27+J30+J15</f>
        <v>890069</v>
      </c>
      <c r="K33" s="45" t="s">
        <v>60</v>
      </c>
      <c r="L33" s="36">
        <f>SUM(L27:L32)</f>
        <v>707297</v>
      </c>
      <c r="M33" s="36">
        <f>SUM(M27:M32)</f>
        <v>755804</v>
      </c>
      <c r="N33" s="36">
        <f>SUM(N27:N32)</f>
        <v>1463101</v>
      </c>
      <c r="O33" s="89">
        <f>O27+O28+O30+O31+O32</f>
        <v>0</v>
      </c>
      <c r="P33" s="89">
        <f>P27+P28+P30+P31+P32</f>
        <v>1000</v>
      </c>
      <c r="Q33" s="89">
        <f>Q27+Q28+Q30+Q31+Q32</f>
        <v>707297</v>
      </c>
      <c r="R33" s="89">
        <f>R27+R28+R30+R31+R32</f>
        <v>756804</v>
      </c>
      <c r="S33" s="89">
        <f>S27+S28+S30+S31+S32</f>
        <v>1464101</v>
      </c>
    </row>
    <row r="34" spans="1:33" x14ac:dyDescent="0.2">
      <c r="A34" s="17">
        <f t="shared" si="0"/>
        <v>24</v>
      </c>
      <c r="B34" s="93" t="s">
        <v>61</v>
      </c>
      <c r="C34" s="38">
        <f>SUM(C32:C33)</f>
        <v>1872849</v>
      </c>
      <c r="D34" s="38">
        <f>SUM(D32:D33)</f>
        <v>1533538</v>
      </c>
      <c r="E34" s="38">
        <f>SUM(C34:D34)</f>
        <v>3406387</v>
      </c>
      <c r="F34" s="38">
        <f>F32+F33</f>
        <v>0</v>
      </c>
      <c r="G34" s="38">
        <f>G32+G33</f>
        <v>0</v>
      </c>
      <c r="H34" s="38">
        <f>H32+H33</f>
        <v>1872849</v>
      </c>
      <c r="I34" s="38">
        <f>I32+I33</f>
        <v>1533538</v>
      </c>
      <c r="J34" s="38">
        <f>J32+J33</f>
        <v>3406387</v>
      </c>
      <c r="K34" s="47" t="s">
        <v>62</v>
      </c>
      <c r="L34" s="38">
        <f>L24+L33</f>
        <v>2126176</v>
      </c>
      <c r="M34" s="38">
        <f>M24+M33</f>
        <v>2102093</v>
      </c>
      <c r="N34" s="38">
        <f>N24+N33</f>
        <v>4228269</v>
      </c>
      <c r="O34" s="53">
        <f>O33+O24</f>
        <v>0</v>
      </c>
      <c r="P34" s="53">
        <f>P33+P24</f>
        <v>0</v>
      </c>
      <c r="Q34" s="53">
        <f>Q33+Q24</f>
        <v>2126176</v>
      </c>
      <c r="R34" s="53">
        <f>R33+R24</f>
        <v>2102093</v>
      </c>
      <c r="S34" s="53">
        <f>S33+S24</f>
        <v>4228269</v>
      </c>
    </row>
    <row r="35" spans="1:33" x14ac:dyDescent="0.2">
      <c r="A35" s="17">
        <f t="shared" si="0"/>
        <v>25</v>
      </c>
      <c r="B35" s="94"/>
      <c r="C35" s="28"/>
      <c r="D35" s="28"/>
      <c r="E35" s="28"/>
      <c r="F35" s="28"/>
      <c r="G35" s="28"/>
      <c r="H35" s="28"/>
      <c r="I35" s="28"/>
      <c r="J35" s="28"/>
      <c r="K35" s="35"/>
      <c r="L35" s="28"/>
      <c r="M35" s="28"/>
      <c r="N35" s="28"/>
    </row>
    <row r="36" spans="1:33" x14ac:dyDescent="0.2">
      <c r="A36" s="17">
        <f t="shared" si="0"/>
        <v>26</v>
      </c>
      <c r="B36" s="93" t="s">
        <v>63</v>
      </c>
      <c r="C36" s="38">
        <f>C34-L53</f>
        <v>-253327</v>
      </c>
      <c r="D36" s="38">
        <f>D34-M53</f>
        <v>-568555</v>
      </c>
      <c r="E36" s="38">
        <f>SUM(C36:D36)</f>
        <v>-821882</v>
      </c>
      <c r="F36" s="38">
        <f>F34-O53</f>
        <v>0</v>
      </c>
      <c r="G36" s="38">
        <f>G34-P53</f>
        <v>0</v>
      </c>
      <c r="H36" s="38">
        <f>H34-Q53</f>
        <v>-253327</v>
      </c>
      <c r="I36" s="38">
        <f>I34-R53</f>
        <v>-568555</v>
      </c>
      <c r="J36" s="38">
        <f>J34-S53</f>
        <v>-821882</v>
      </c>
      <c r="K36" s="37"/>
      <c r="L36" s="49"/>
      <c r="M36" s="49"/>
      <c r="N36" s="49"/>
    </row>
    <row r="37" spans="1:33" s="43" customFormat="1" x14ac:dyDescent="0.2">
      <c r="A37" s="17">
        <f t="shared" si="0"/>
        <v>27</v>
      </c>
      <c r="B37" s="94"/>
      <c r="C37" s="28"/>
      <c r="D37" s="28"/>
      <c r="E37" s="28"/>
      <c r="F37" s="28"/>
      <c r="G37" s="28"/>
      <c r="H37" s="28"/>
      <c r="I37" s="28"/>
      <c r="J37" s="28"/>
      <c r="K37" s="35"/>
      <c r="L37" s="28"/>
      <c r="M37" s="28"/>
      <c r="N37" s="28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</row>
    <row r="38" spans="1:33" s="43" customFormat="1" x14ac:dyDescent="0.2">
      <c r="A38" s="17">
        <f t="shared" si="0"/>
        <v>28</v>
      </c>
      <c r="B38" s="95" t="s">
        <v>64</v>
      </c>
      <c r="C38" s="51"/>
      <c r="D38" s="51"/>
      <c r="E38" s="51"/>
      <c r="F38" s="51"/>
      <c r="G38" s="51"/>
      <c r="H38" s="51"/>
      <c r="I38" s="51"/>
      <c r="J38" s="51"/>
      <c r="K38" s="39" t="s">
        <v>65</v>
      </c>
      <c r="L38" s="38"/>
      <c r="M38" s="38"/>
      <c r="N38" s="38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</row>
    <row r="39" spans="1:33" s="43" customFormat="1" x14ac:dyDescent="0.2">
      <c r="A39" s="17">
        <f t="shared" si="0"/>
        <v>29</v>
      </c>
      <c r="B39" s="52" t="s">
        <v>66</v>
      </c>
      <c r="C39" s="51"/>
      <c r="D39" s="51"/>
      <c r="E39" s="51"/>
      <c r="F39" s="51"/>
      <c r="G39" s="51"/>
      <c r="H39" s="51"/>
      <c r="I39" s="51"/>
      <c r="J39" s="51"/>
      <c r="K39" s="25" t="s">
        <v>67</v>
      </c>
      <c r="L39" s="53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</row>
    <row r="40" spans="1:33" s="43" customFormat="1" ht="22.5" x14ac:dyDescent="0.2">
      <c r="A40" s="17">
        <f t="shared" si="0"/>
        <v>30</v>
      </c>
      <c r="B40" s="1" t="s">
        <v>68</v>
      </c>
      <c r="C40" s="51"/>
      <c r="D40" s="51"/>
      <c r="E40" s="51"/>
      <c r="F40" s="51"/>
      <c r="G40" s="51"/>
      <c r="H40" s="51"/>
      <c r="I40" s="51"/>
      <c r="J40" s="51"/>
      <c r="K40" s="55" t="s">
        <v>69</v>
      </c>
      <c r="L40" s="38"/>
      <c r="M40" s="38"/>
      <c r="N40" s="38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</row>
    <row r="41" spans="1:33" x14ac:dyDescent="0.2">
      <c r="A41" s="17">
        <f t="shared" si="0"/>
        <v>31</v>
      </c>
      <c r="B41" s="23" t="s">
        <v>70</v>
      </c>
      <c r="C41" s="56"/>
      <c r="D41" s="57"/>
      <c r="E41" s="57"/>
      <c r="F41" s="57"/>
      <c r="G41" s="57"/>
      <c r="H41" s="57"/>
      <c r="I41" s="57"/>
      <c r="J41" s="57"/>
      <c r="K41" s="25" t="s">
        <v>71</v>
      </c>
      <c r="L41" s="38"/>
      <c r="M41" s="38"/>
      <c r="N41" s="38"/>
    </row>
    <row r="42" spans="1:33" x14ac:dyDescent="0.2">
      <c r="A42" s="17">
        <f t="shared" si="0"/>
        <v>32</v>
      </c>
      <c r="B42" s="23" t="s">
        <v>72</v>
      </c>
      <c r="C42" s="24"/>
      <c r="D42" s="24"/>
      <c r="E42" s="24"/>
      <c r="F42" s="24"/>
      <c r="G42" s="24"/>
      <c r="H42" s="24"/>
      <c r="I42" s="96"/>
      <c r="J42" s="96"/>
      <c r="K42" s="25" t="s">
        <v>73</v>
      </c>
      <c r="L42" s="53"/>
      <c r="M42" s="53"/>
      <c r="N42" s="53"/>
    </row>
    <row r="43" spans="1:33" x14ac:dyDescent="0.2">
      <c r="A43" s="17">
        <f t="shared" si="0"/>
        <v>33</v>
      </c>
      <c r="B43" s="23" t="s">
        <v>74</v>
      </c>
      <c r="C43" s="28">
        <f>L34-C34</f>
        <v>253327</v>
      </c>
      <c r="D43" s="28">
        <f>M34-D34-D49</f>
        <v>356217</v>
      </c>
      <c r="E43" s="28">
        <f>N34-E34-E49</f>
        <v>609544</v>
      </c>
      <c r="F43" s="28"/>
      <c r="G43" s="97"/>
      <c r="H43" s="97">
        <f>C43+F43</f>
        <v>253327</v>
      </c>
      <c r="I43" s="97">
        <f>D43+G43</f>
        <v>356217</v>
      </c>
      <c r="J43" s="97">
        <f>H43+I43</f>
        <v>609544</v>
      </c>
      <c r="K43" s="25" t="s">
        <v>75</v>
      </c>
      <c r="L43" s="53"/>
      <c r="M43" s="53"/>
      <c r="N43" s="53"/>
    </row>
    <row r="44" spans="1:33" x14ac:dyDescent="0.2">
      <c r="A44" s="17">
        <f t="shared" si="0"/>
        <v>34</v>
      </c>
      <c r="B44" s="24" t="s">
        <v>76</v>
      </c>
      <c r="C44" s="28"/>
      <c r="D44" s="28"/>
      <c r="E44" s="28"/>
      <c r="F44" s="28"/>
      <c r="G44" s="28"/>
      <c r="H44" s="28"/>
      <c r="I44" s="28"/>
      <c r="J44" s="28"/>
      <c r="K44" s="25" t="s">
        <v>77</v>
      </c>
      <c r="L44" s="38"/>
      <c r="M44" s="38"/>
      <c r="N44" s="28"/>
    </row>
    <row r="45" spans="1:33" ht="21" x14ac:dyDescent="0.2">
      <c r="A45" s="17">
        <f t="shared" si="0"/>
        <v>35</v>
      </c>
      <c r="B45" s="24" t="s">
        <v>78</v>
      </c>
      <c r="C45" s="38"/>
      <c r="D45" s="38"/>
      <c r="E45" s="38"/>
      <c r="F45" s="38"/>
      <c r="G45" s="38"/>
      <c r="H45" s="28"/>
      <c r="I45" s="28"/>
      <c r="J45" s="28"/>
      <c r="K45" s="25" t="s">
        <v>79</v>
      </c>
      <c r="L45" s="38"/>
      <c r="M45" s="38"/>
      <c r="N45" s="28"/>
    </row>
    <row r="46" spans="1:33" x14ac:dyDescent="0.2">
      <c r="A46" s="17">
        <f t="shared" si="0"/>
        <v>36</v>
      </c>
      <c r="B46" s="23" t="s">
        <v>80</v>
      </c>
      <c r="C46" s="28"/>
      <c r="D46" s="28"/>
      <c r="E46" s="28"/>
      <c r="F46" s="28"/>
      <c r="G46" s="28"/>
      <c r="H46" s="28"/>
      <c r="I46" s="28"/>
      <c r="J46" s="28"/>
      <c r="K46" s="25" t="s">
        <v>81</v>
      </c>
      <c r="L46" s="28"/>
      <c r="M46" s="28"/>
      <c r="N46" s="28"/>
    </row>
    <row r="47" spans="1:33" x14ac:dyDescent="0.2">
      <c r="A47" s="17">
        <f t="shared" si="0"/>
        <v>37</v>
      </c>
      <c r="B47" s="23" t="s">
        <v>82</v>
      </c>
      <c r="C47" s="28"/>
      <c r="D47" s="28"/>
      <c r="E47" s="28"/>
      <c r="F47" s="28"/>
      <c r="G47" s="28"/>
      <c r="H47" s="28"/>
      <c r="I47" s="28"/>
      <c r="J47" s="28"/>
      <c r="K47" s="25" t="s">
        <v>83</v>
      </c>
      <c r="L47" s="28"/>
      <c r="M47" s="28"/>
      <c r="N47" s="28"/>
    </row>
    <row r="48" spans="1:33" x14ac:dyDescent="0.2">
      <c r="A48" s="17">
        <f t="shared" si="0"/>
        <v>38</v>
      </c>
      <c r="B48" s="23" t="s">
        <v>84</v>
      </c>
      <c r="C48" s="28"/>
      <c r="D48" s="28"/>
      <c r="E48" s="28"/>
      <c r="F48" s="28"/>
      <c r="G48" s="28"/>
      <c r="H48" s="28"/>
      <c r="I48" s="28"/>
      <c r="J48" s="28"/>
      <c r="K48" s="25" t="s">
        <v>85</v>
      </c>
      <c r="L48" s="28"/>
      <c r="M48" s="28"/>
      <c r="N48" s="28"/>
    </row>
    <row r="49" spans="1:19" x14ac:dyDescent="0.2">
      <c r="A49" s="17">
        <f t="shared" si="0"/>
        <v>39</v>
      </c>
      <c r="B49" s="23" t="s">
        <v>86</v>
      </c>
      <c r="C49" s="28"/>
      <c r="D49" s="28">
        <f>'[2]pü.mérleg Önkorm.'!D47</f>
        <v>212338</v>
      </c>
      <c r="E49" s="28">
        <f>'[2]pü.mérleg Önkorm.'!E47</f>
        <v>212338</v>
      </c>
      <c r="F49" s="28"/>
      <c r="G49" s="28"/>
      <c r="H49" s="28">
        <f>C49+F49</f>
        <v>0</v>
      </c>
      <c r="I49" s="28">
        <f>D49+G49</f>
        <v>212338</v>
      </c>
      <c r="J49" s="28">
        <f>H49+I49</f>
        <v>212338</v>
      </c>
      <c r="K49" s="25" t="s">
        <v>87</v>
      </c>
      <c r="L49" s="28"/>
      <c r="M49" s="28"/>
      <c r="N49" s="28"/>
    </row>
    <row r="50" spans="1:19" x14ac:dyDescent="0.2">
      <c r="A50" s="17">
        <f t="shared" si="0"/>
        <v>40</v>
      </c>
      <c r="B50" s="23" t="s">
        <v>88</v>
      </c>
      <c r="C50" s="28"/>
      <c r="D50" s="28"/>
      <c r="E50" s="28"/>
      <c r="F50" s="28"/>
      <c r="G50" s="28"/>
      <c r="H50" s="28"/>
      <c r="I50" s="28"/>
      <c r="J50" s="28"/>
      <c r="K50" s="25" t="s">
        <v>89</v>
      </c>
      <c r="L50" s="28"/>
      <c r="M50" s="28"/>
      <c r="N50" s="28"/>
    </row>
    <row r="51" spans="1:19" ht="21" x14ac:dyDescent="0.2">
      <c r="A51" s="17">
        <f t="shared" si="0"/>
        <v>41</v>
      </c>
      <c r="B51" s="23"/>
      <c r="C51" s="28"/>
      <c r="D51" s="28"/>
      <c r="E51" s="28"/>
      <c r="F51" s="28"/>
      <c r="G51" s="28"/>
      <c r="H51" s="28"/>
      <c r="I51" s="28"/>
      <c r="J51" s="28"/>
      <c r="K51" s="25" t="s">
        <v>90</v>
      </c>
      <c r="L51" s="28"/>
      <c r="M51" s="28"/>
      <c r="N51" s="28"/>
    </row>
    <row r="52" spans="1:19" ht="12" thickBot="1" x14ac:dyDescent="0.25">
      <c r="A52" s="17">
        <f t="shared" si="0"/>
        <v>42</v>
      </c>
      <c r="B52" s="93" t="s">
        <v>91</v>
      </c>
      <c r="C52" s="98">
        <f>SUM(C39:C50)</f>
        <v>253327</v>
      </c>
      <c r="D52" s="98">
        <f>SUM(D39:D50)</f>
        <v>568555</v>
      </c>
      <c r="E52" s="36">
        <f>SUM(E39:E50)</f>
        <v>821882</v>
      </c>
      <c r="F52" s="36">
        <f>F43+F49</f>
        <v>0</v>
      </c>
      <c r="G52" s="36">
        <f>G43+G49</f>
        <v>0</v>
      </c>
      <c r="H52" s="36">
        <f>H43+H49</f>
        <v>253327</v>
      </c>
      <c r="I52" s="36">
        <f>I43+I49</f>
        <v>568555</v>
      </c>
      <c r="J52" s="36">
        <f>J43+J49</f>
        <v>821882</v>
      </c>
      <c r="K52" s="47" t="s">
        <v>92</v>
      </c>
      <c r="L52" s="36">
        <f t="shared" ref="L52:S52" si="9">SUM(L39:L51)</f>
        <v>0</v>
      </c>
      <c r="M52" s="36">
        <f t="shared" si="9"/>
        <v>0</v>
      </c>
      <c r="N52" s="36">
        <f t="shared" si="9"/>
        <v>0</v>
      </c>
      <c r="O52" s="36">
        <f t="shared" si="9"/>
        <v>0</v>
      </c>
      <c r="P52" s="36">
        <f t="shared" si="9"/>
        <v>0</v>
      </c>
      <c r="Q52" s="36">
        <f t="shared" si="9"/>
        <v>0</v>
      </c>
      <c r="R52" s="36">
        <f t="shared" si="9"/>
        <v>0</v>
      </c>
      <c r="S52" s="36">
        <f t="shared" si="9"/>
        <v>0</v>
      </c>
    </row>
    <row r="53" spans="1:19" ht="12" thickBot="1" x14ac:dyDescent="0.25">
      <c r="A53" s="17">
        <f t="shared" si="0"/>
        <v>43</v>
      </c>
      <c r="B53" s="99" t="s">
        <v>93</v>
      </c>
      <c r="C53" s="100">
        <f t="shared" ref="C53:J53" si="10">C34+C52</f>
        <v>2126176</v>
      </c>
      <c r="D53" s="100">
        <f t="shared" si="10"/>
        <v>2102093</v>
      </c>
      <c r="E53" s="65">
        <f t="shared" si="10"/>
        <v>4228269</v>
      </c>
      <c r="F53" s="66">
        <f t="shared" si="10"/>
        <v>0</v>
      </c>
      <c r="G53" s="66">
        <f t="shared" si="10"/>
        <v>0</v>
      </c>
      <c r="H53" s="66">
        <f t="shared" si="10"/>
        <v>2126176</v>
      </c>
      <c r="I53" s="66">
        <f t="shared" si="10"/>
        <v>2102093</v>
      </c>
      <c r="J53" s="67">
        <f t="shared" si="10"/>
        <v>4228269</v>
      </c>
      <c r="K53" s="68" t="s">
        <v>94</v>
      </c>
      <c r="L53" s="69">
        <f t="shared" ref="L53:S53" si="11">L34+L52</f>
        <v>2126176</v>
      </c>
      <c r="M53" s="69">
        <f t="shared" si="11"/>
        <v>2102093</v>
      </c>
      <c r="N53" s="65">
        <f t="shared" si="11"/>
        <v>4228269</v>
      </c>
      <c r="O53" s="70">
        <f t="shared" si="11"/>
        <v>0</v>
      </c>
      <c r="P53" s="70">
        <f t="shared" si="11"/>
        <v>0</v>
      </c>
      <c r="Q53" s="70">
        <f t="shared" si="11"/>
        <v>2126176</v>
      </c>
      <c r="R53" s="70">
        <f t="shared" si="11"/>
        <v>2102093</v>
      </c>
      <c r="S53" s="71">
        <f t="shared" si="11"/>
        <v>4228269</v>
      </c>
    </row>
    <row r="54" spans="1:19" x14ac:dyDescent="0.2">
      <c r="B54" s="54"/>
      <c r="C54" s="53"/>
      <c r="D54" s="53"/>
      <c r="E54" s="53"/>
      <c r="F54" s="53"/>
      <c r="G54" s="53"/>
      <c r="H54" s="53"/>
      <c r="I54" s="53"/>
      <c r="J54" s="53"/>
      <c r="K54" s="73"/>
      <c r="L54" s="53"/>
      <c r="M54" s="53"/>
      <c r="N54" s="53"/>
    </row>
    <row r="56" spans="1:19" x14ac:dyDescent="0.2">
      <c r="L56" s="78"/>
      <c r="M56" s="78"/>
      <c r="N56" s="78"/>
      <c r="O56" s="76"/>
      <c r="P56" s="76"/>
    </row>
  </sheetData>
  <mergeCells count="19">
    <mergeCell ref="C7:E7"/>
    <mergeCell ref="F7:G7"/>
    <mergeCell ref="H7:J7"/>
    <mergeCell ref="L7:N7"/>
    <mergeCell ref="O7:P7"/>
    <mergeCell ref="Q7:S7"/>
    <mergeCell ref="K1:S1"/>
    <mergeCell ref="A3:S3"/>
    <mergeCell ref="A4:S4"/>
    <mergeCell ref="A5:S5"/>
    <mergeCell ref="A6:A8"/>
    <mergeCell ref="B6:B7"/>
    <mergeCell ref="C6:E6"/>
    <mergeCell ref="F6:G6"/>
    <mergeCell ref="H6:J6"/>
    <mergeCell ref="K6:K7"/>
    <mergeCell ref="L6:N6"/>
    <mergeCell ref="O6:P6"/>
    <mergeCell ref="Q6:S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topLeftCell="A16" workbookViewId="0">
      <selection activeCell="J37" sqref="J37"/>
    </sheetView>
  </sheetViews>
  <sheetFormatPr defaultRowHeight="11.25" x14ac:dyDescent="0.2"/>
  <cols>
    <col min="1" max="1" width="4.85546875" style="1" customWidth="1"/>
    <col min="2" max="2" width="37.85546875" style="2" customWidth="1"/>
    <col min="3" max="3" width="10.7109375" style="3" customWidth="1"/>
    <col min="4" max="4" width="8.42578125" style="3" customWidth="1"/>
    <col min="5" max="10" width="9.7109375" style="3" customWidth="1"/>
    <col min="11" max="11" width="36.140625" style="74" customWidth="1"/>
    <col min="12" max="12" width="10" style="3" customWidth="1"/>
    <col min="13" max="13" width="9" style="3" customWidth="1"/>
    <col min="14" max="14" width="10.28515625" style="3" customWidth="1"/>
    <col min="15" max="16" width="9.140625" style="7"/>
    <col min="17" max="256" width="9.140625" style="4"/>
    <col min="257" max="257" width="4.85546875" style="4" customWidth="1"/>
    <col min="258" max="258" width="37.85546875" style="4" customWidth="1"/>
    <col min="259" max="259" width="10.7109375" style="4" customWidth="1"/>
    <col min="260" max="260" width="8.42578125" style="4" customWidth="1"/>
    <col min="261" max="266" width="9.7109375" style="4" customWidth="1"/>
    <col min="267" max="267" width="36.140625" style="4" customWidth="1"/>
    <col min="268" max="268" width="10" style="4" customWidth="1"/>
    <col min="269" max="269" width="9" style="4" customWidth="1"/>
    <col min="270" max="270" width="10.28515625" style="4" customWidth="1"/>
    <col min="271" max="512" width="9.140625" style="4"/>
    <col min="513" max="513" width="4.85546875" style="4" customWidth="1"/>
    <col min="514" max="514" width="37.85546875" style="4" customWidth="1"/>
    <col min="515" max="515" width="10.7109375" style="4" customWidth="1"/>
    <col min="516" max="516" width="8.42578125" style="4" customWidth="1"/>
    <col min="517" max="522" width="9.7109375" style="4" customWidth="1"/>
    <col min="523" max="523" width="36.140625" style="4" customWidth="1"/>
    <col min="524" max="524" width="10" style="4" customWidth="1"/>
    <col min="525" max="525" width="9" style="4" customWidth="1"/>
    <col min="526" max="526" width="10.28515625" style="4" customWidth="1"/>
    <col min="527" max="768" width="9.140625" style="4"/>
    <col min="769" max="769" width="4.85546875" style="4" customWidth="1"/>
    <col min="770" max="770" width="37.85546875" style="4" customWidth="1"/>
    <col min="771" max="771" width="10.7109375" style="4" customWidth="1"/>
    <col min="772" max="772" width="8.42578125" style="4" customWidth="1"/>
    <col min="773" max="778" width="9.7109375" style="4" customWidth="1"/>
    <col min="779" max="779" width="36.140625" style="4" customWidth="1"/>
    <col min="780" max="780" width="10" style="4" customWidth="1"/>
    <col min="781" max="781" width="9" style="4" customWidth="1"/>
    <col min="782" max="782" width="10.28515625" style="4" customWidth="1"/>
    <col min="783" max="1024" width="9.140625" style="4"/>
    <col min="1025" max="1025" width="4.85546875" style="4" customWidth="1"/>
    <col min="1026" max="1026" width="37.85546875" style="4" customWidth="1"/>
    <col min="1027" max="1027" width="10.7109375" style="4" customWidth="1"/>
    <col min="1028" max="1028" width="8.42578125" style="4" customWidth="1"/>
    <col min="1029" max="1034" width="9.7109375" style="4" customWidth="1"/>
    <col min="1035" max="1035" width="36.140625" style="4" customWidth="1"/>
    <col min="1036" max="1036" width="10" style="4" customWidth="1"/>
    <col min="1037" max="1037" width="9" style="4" customWidth="1"/>
    <col min="1038" max="1038" width="10.28515625" style="4" customWidth="1"/>
    <col min="1039" max="1280" width="9.140625" style="4"/>
    <col min="1281" max="1281" width="4.85546875" style="4" customWidth="1"/>
    <col min="1282" max="1282" width="37.85546875" style="4" customWidth="1"/>
    <col min="1283" max="1283" width="10.7109375" style="4" customWidth="1"/>
    <col min="1284" max="1284" width="8.42578125" style="4" customWidth="1"/>
    <col min="1285" max="1290" width="9.7109375" style="4" customWidth="1"/>
    <col min="1291" max="1291" width="36.140625" style="4" customWidth="1"/>
    <col min="1292" max="1292" width="10" style="4" customWidth="1"/>
    <col min="1293" max="1293" width="9" style="4" customWidth="1"/>
    <col min="1294" max="1294" width="10.28515625" style="4" customWidth="1"/>
    <col min="1295" max="1536" width="9.140625" style="4"/>
    <col min="1537" max="1537" width="4.85546875" style="4" customWidth="1"/>
    <col min="1538" max="1538" width="37.85546875" style="4" customWidth="1"/>
    <col min="1539" max="1539" width="10.7109375" style="4" customWidth="1"/>
    <col min="1540" max="1540" width="8.42578125" style="4" customWidth="1"/>
    <col min="1541" max="1546" width="9.7109375" style="4" customWidth="1"/>
    <col min="1547" max="1547" width="36.140625" style="4" customWidth="1"/>
    <col min="1548" max="1548" width="10" style="4" customWidth="1"/>
    <col min="1549" max="1549" width="9" style="4" customWidth="1"/>
    <col min="1550" max="1550" width="10.28515625" style="4" customWidth="1"/>
    <col min="1551" max="1792" width="9.140625" style="4"/>
    <col min="1793" max="1793" width="4.85546875" style="4" customWidth="1"/>
    <col min="1794" max="1794" width="37.85546875" style="4" customWidth="1"/>
    <col min="1795" max="1795" width="10.7109375" style="4" customWidth="1"/>
    <col min="1796" max="1796" width="8.42578125" style="4" customWidth="1"/>
    <col min="1797" max="1802" width="9.7109375" style="4" customWidth="1"/>
    <col min="1803" max="1803" width="36.140625" style="4" customWidth="1"/>
    <col min="1804" max="1804" width="10" style="4" customWidth="1"/>
    <col min="1805" max="1805" width="9" style="4" customWidth="1"/>
    <col min="1806" max="1806" width="10.28515625" style="4" customWidth="1"/>
    <col min="1807" max="2048" width="9.140625" style="4"/>
    <col min="2049" max="2049" width="4.85546875" style="4" customWidth="1"/>
    <col min="2050" max="2050" width="37.85546875" style="4" customWidth="1"/>
    <col min="2051" max="2051" width="10.7109375" style="4" customWidth="1"/>
    <col min="2052" max="2052" width="8.42578125" style="4" customWidth="1"/>
    <col min="2053" max="2058" width="9.7109375" style="4" customWidth="1"/>
    <col min="2059" max="2059" width="36.140625" style="4" customWidth="1"/>
    <col min="2060" max="2060" width="10" style="4" customWidth="1"/>
    <col min="2061" max="2061" width="9" style="4" customWidth="1"/>
    <col min="2062" max="2062" width="10.28515625" style="4" customWidth="1"/>
    <col min="2063" max="2304" width="9.140625" style="4"/>
    <col min="2305" max="2305" width="4.85546875" style="4" customWidth="1"/>
    <col min="2306" max="2306" width="37.85546875" style="4" customWidth="1"/>
    <col min="2307" max="2307" width="10.7109375" style="4" customWidth="1"/>
    <col min="2308" max="2308" width="8.42578125" style="4" customWidth="1"/>
    <col min="2309" max="2314" width="9.7109375" style="4" customWidth="1"/>
    <col min="2315" max="2315" width="36.140625" style="4" customWidth="1"/>
    <col min="2316" max="2316" width="10" style="4" customWidth="1"/>
    <col min="2317" max="2317" width="9" style="4" customWidth="1"/>
    <col min="2318" max="2318" width="10.28515625" style="4" customWidth="1"/>
    <col min="2319" max="2560" width="9.140625" style="4"/>
    <col min="2561" max="2561" width="4.85546875" style="4" customWidth="1"/>
    <col min="2562" max="2562" width="37.85546875" style="4" customWidth="1"/>
    <col min="2563" max="2563" width="10.7109375" style="4" customWidth="1"/>
    <col min="2564" max="2564" width="8.42578125" style="4" customWidth="1"/>
    <col min="2565" max="2570" width="9.7109375" style="4" customWidth="1"/>
    <col min="2571" max="2571" width="36.140625" style="4" customWidth="1"/>
    <col min="2572" max="2572" width="10" style="4" customWidth="1"/>
    <col min="2573" max="2573" width="9" style="4" customWidth="1"/>
    <col min="2574" max="2574" width="10.28515625" style="4" customWidth="1"/>
    <col min="2575" max="2816" width="9.140625" style="4"/>
    <col min="2817" max="2817" width="4.85546875" style="4" customWidth="1"/>
    <col min="2818" max="2818" width="37.85546875" style="4" customWidth="1"/>
    <col min="2819" max="2819" width="10.7109375" style="4" customWidth="1"/>
    <col min="2820" max="2820" width="8.42578125" style="4" customWidth="1"/>
    <col min="2821" max="2826" width="9.7109375" style="4" customWidth="1"/>
    <col min="2827" max="2827" width="36.140625" style="4" customWidth="1"/>
    <col min="2828" max="2828" width="10" style="4" customWidth="1"/>
    <col min="2829" max="2829" width="9" style="4" customWidth="1"/>
    <col min="2830" max="2830" width="10.28515625" style="4" customWidth="1"/>
    <col min="2831" max="3072" width="9.140625" style="4"/>
    <col min="3073" max="3073" width="4.85546875" style="4" customWidth="1"/>
    <col min="3074" max="3074" width="37.85546875" style="4" customWidth="1"/>
    <col min="3075" max="3075" width="10.7109375" style="4" customWidth="1"/>
    <col min="3076" max="3076" width="8.42578125" style="4" customWidth="1"/>
    <col min="3077" max="3082" width="9.7109375" style="4" customWidth="1"/>
    <col min="3083" max="3083" width="36.140625" style="4" customWidth="1"/>
    <col min="3084" max="3084" width="10" style="4" customWidth="1"/>
    <col min="3085" max="3085" width="9" style="4" customWidth="1"/>
    <col min="3086" max="3086" width="10.28515625" style="4" customWidth="1"/>
    <col min="3087" max="3328" width="9.140625" style="4"/>
    <col min="3329" max="3329" width="4.85546875" style="4" customWidth="1"/>
    <col min="3330" max="3330" width="37.85546875" style="4" customWidth="1"/>
    <col min="3331" max="3331" width="10.7109375" style="4" customWidth="1"/>
    <col min="3332" max="3332" width="8.42578125" style="4" customWidth="1"/>
    <col min="3333" max="3338" width="9.7109375" style="4" customWidth="1"/>
    <col min="3339" max="3339" width="36.140625" style="4" customWidth="1"/>
    <col min="3340" max="3340" width="10" style="4" customWidth="1"/>
    <col min="3341" max="3341" width="9" style="4" customWidth="1"/>
    <col min="3342" max="3342" width="10.28515625" style="4" customWidth="1"/>
    <col min="3343" max="3584" width="9.140625" style="4"/>
    <col min="3585" max="3585" width="4.85546875" style="4" customWidth="1"/>
    <col min="3586" max="3586" width="37.85546875" style="4" customWidth="1"/>
    <col min="3587" max="3587" width="10.7109375" style="4" customWidth="1"/>
    <col min="3588" max="3588" width="8.42578125" style="4" customWidth="1"/>
    <col min="3589" max="3594" width="9.7109375" style="4" customWidth="1"/>
    <col min="3595" max="3595" width="36.140625" style="4" customWidth="1"/>
    <col min="3596" max="3596" width="10" style="4" customWidth="1"/>
    <col min="3597" max="3597" width="9" style="4" customWidth="1"/>
    <col min="3598" max="3598" width="10.28515625" style="4" customWidth="1"/>
    <col min="3599" max="3840" width="9.140625" style="4"/>
    <col min="3841" max="3841" width="4.85546875" style="4" customWidth="1"/>
    <col min="3842" max="3842" width="37.85546875" style="4" customWidth="1"/>
    <col min="3843" max="3843" width="10.7109375" style="4" customWidth="1"/>
    <col min="3844" max="3844" width="8.42578125" style="4" customWidth="1"/>
    <col min="3845" max="3850" width="9.7109375" style="4" customWidth="1"/>
    <col min="3851" max="3851" width="36.140625" style="4" customWidth="1"/>
    <col min="3852" max="3852" width="10" style="4" customWidth="1"/>
    <col min="3853" max="3853" width="9" style="4" customWidth="1"/>
    <col min="3854" max="3854" width="10.28515625" style="4" customWidth="1"/>
    <col min="3855" max="4096" width="9.140625" style="4"/>
    <col min="4097" max="4097" width="4.85546875" style="4" customWidth="1"/>
    <col min="4098" max="4098" width="37.85546875" style="4" customWidth="1"/>
    <col min="4099" max="4099" width="10.7109375" style="4" customWidth="1"/>
    <col min="4100" max="4100" width="8.42578125" style="4" customWidth="1"/>
    <col min="4101" max="4106" width="9.7109375" style="4" customWidth="1"/>
    <col min="4107" max="4107" width="36.140625" style="4" customWidth="1"/>
    <col min="4108" max="4108" width="10" style="4" customWidth="1"/>
    <col min="4109" max="4109" width="9" style="4" customWidth="1"/>
    <col min="4110" max="4110" width="10.28515625" style="4" customWidth="1"/>
    <col min="4111" max="4352" width="9.140625" style="4"/>
    <col min="4353" max="4353" width="4.85546875" style="4" customWidth="1"/>
    <col min="4354" max="4354" width="37.85546875" style="4" customWidth="1"/>
    <col min="4355" max="4355" width="10.7109375" style="4" customWidth="1"/>
    <col min="4356" max="4356" width="8.42578125" style="4" customWidth="1"/>
    <col min="4357" max="4362" width="9.7109375" style="4" customWidth="1"/>
    <col min="4363" max="4363" width="36.140625" style="4" customWidth="1"/>
    <col min="4364" max="4364" width="10" style="4" customWidth="1"/>
    <col min="4365" max="4365" width="9" style="4" customWidth="1"/>
    <col min="4366" max="4366" width="10.28515625" style="4" customWidth="1"/>
    <col min="4367" max="4608" width="9.140625" style="4"/>
    <col min="4609" max="4609" width="4.85546875" style="4" customWidth="1"/>
    <col min="4610" max="4610" width="37.85546875" style="4" customWidth="1"/>
    <col min="4611" max="4611" width="10.7109375" style="4" customWidth="1"/>
    <col min="4612" max="4612" width="8.42578125" style="4" customWidth="1"/>
    <col min="4613" max="4618" width="9.7109375" style="4" customWidth="1"/>
    <col min="4619" max="4619" width="36.140625" style="4" customWidth="1"/>
    <col min="4620" max="4620" width="10" style="4" customWidth="1"/>
    <col min="4621" max="4621" width="9" style="4" customWidth="1"/>
    <col min="4622" max="4622" width="10.28515625" style="4" customWidth="1"/>
    <col min="4623" max="4864" width="9.140625" style="4"/>
    <col min="4865" max="4865" width="4.85546875" style="4" customWidth="1"/>
    <col min="4866" max="4866" width="37.85546875" style="4" customWidth="1"/>
    <col min="4867" max="4867" width="10.7109375" style="4" customWidth="1"/>
    <col min="4868" max="4868" width="8.42578125" style="4" customWidth="1"/>
    <col min="4869" max="4874" width="9.7109375" style="4" customWidth="1"/>
    <col min="4875" max="4875" width="36.140625" style="4" customWidth="1"/>
    <col min="4876" max="4876" width="10" style="4" customWidth="1"/>
    <col min="4877" max="4877" width="9" style="4" customWidth="1"/>
    <col min="4878" max="4878" width="10.28515625" style="4" customWidth="1"/>
    <col min="4879" max="5120" width="9.140625" style="4"/>
    <col min="5121" max="5121" width="4.85546875" style="4" customWidth="1"/>
    <col min="5122" max="5122" width="37.85546875" style="4" customWidth="1"/>
    <col min="5123" max="5123" width="10.7109375" style="4" customWidth="1"/>
    <col min="5124" max="5124" width="8.42578125" style="4" customWidth="1"/>
    <col min="5125" max="5130" width="9.7109375" style="4" customWidth="1"/>
    <col min="5131" max="5131" width="36.140625" style="4" customWidth="1"/>
    <col min="5132" max="5132" width="10" style="4" customWidth="1"/>
    <col min="5133" max="5133" width="9" style="4" customWidth="1"/>
    <col min="5134" max="5134" width="10.28515625" style="4" customWidth="1"/>
    <col min="5135" max="5376" width="9.140625" style="4"/>
    <col min="5377" max="5377" width="4.85546875" style="4" customWidth="1"/>
    <col min="5378" max="5378" width="37.85546875" style="4" customWidth="1"/>
    <col min="5379" max="5379" width="10.7109375" style="4" customWidth="1"/>
    <col min="5380" max="5380" width="8.42578125" style="4" customWidth="1"/>
    <col min="5381" max="5386" width="9.7109375" style="4" customWidth="1"/>
    <col min="5387" max="5387" width="36.140625" style="4" customWidth="1"/>
    <col min="5388" max="5388" width="10" style="4" customWidth="1"/>
    <col min="5389" max="5389" width="9" style="4" customWidth="1"/>
    <col min="5390" max="5390" width="10.28515625" style="4" customWidth="1"/>
    <col min="5391" max="5632" width="9.140625" style="4"/>
    <col min="5633" max="5633" width="4.85546875" style="4" customWidth="1"/>
    <col min="5634" max="5634" width="37.85546875" style="4" customWidth="1"/>
    <col min="5635" max="5635" width="10.7109375" style="4" customWidth="1"/>
    <col min="5636" max="5636" width="8.42578125" style="4" customWidth="1"/>
    <col min="5637" max="5642" width="9.7109375" style="4" customWidth="1"/>
    <col min="5643" max="5643" width="36.140625" style="4" customWidth="1"/>
    <col min="5644" max="5644" width="10" style="4" customWidth="1"/>
    <col min="5645" max="5645" width="9" style="4" customWidth="1"/>
    <col min="5646" max="5646" width="10.28515625" style="4" customWidth="1"/>
    <col min="5647" max="5888" width="9.140625" style="4"/>
    <col min="5889" max="5889" width="4.85546875" style="4" customWidth="1"/>
    <col min="5890" max="5890" width="37.85546875" style="4" customWidth="1"/>
    <col min="5891" max="5891" width="10.7109375" style="4" customWidth="1"/>
    <col min="5892" max="5892" width="8.42578125" style="4" customWidth="1"/>
    <col min="5893" max="5898" width="9.7109375" style="4" customWidth="1"/>
    <col min="5899" max="5899" width="36.140625" style="4" customWidth="1"/>
    <col min="5900" max="5900" width="10" style="4" customWidth="1"/>
    <col min="5901" max="5901" width="9" style="4" customWidth="1"/>
    <col min="5902" max="5902" width="10.28515625" style="4" customWidth="1"/>
    <col min="5903" max="6144" width="9.140625" style="4"/>
    <col min="6145" max="6145" width="4.85546875" style="4" customWidth="1"/>
    <col min="6146" max="6146" width="37.85546875" style="4" customWidth="1"/>
    <col min="6147" max="6147" width="10.7109375" style="4" customWidth="1"/>
    <col min="6148" max="6148" width="8.42578125" style="4" customWidth="1"/>
    <col min="6149" max="6154" width="9.7109375" style="4" customWidth="1"/>
    <col min="6155" max="6155" width="36.140625" style="4" customWidth="1"/>
    <col min="6156" max="6156" width="10" style="4" customWidth="1"/>
    <col min="6157" max="6157" width="9" style="4" customWidth="1"/>
    <col min="6158" max="6158" width="10.28515625" style="4" customWidth="1"/>
    <col min="6159" max="6400" width="9.140625" style="4"/>
    <col min="6401" max="6401" width="4.85546875" style="4" customWidth="1"/>
    <col min="6402" max="6402" width="37.85546875" style="4" customWidth="1"/>
    <col min="6403" max="6403" width="10.7109375" style="4" customWidth="1"/>
    <col min="6404" max="6404" width="8.42578125" style="4" customWidth="1"/>
    <col min="6405" max="6410" width="9.7109375" style="4" customWidth="1"/>
    <col min="6411" max="6411" width="36.140625" style="4" customWidth="1"/>
    <col min="6412" max="6412" width="10" style="4" customWidth="1"/>
    <col min="6413" max="6413" width="9" style="4" customWidth="1"/>
    <col min="6414" max="6414" width="10.28515625" style="4" customWidth="1"/>
    <col min="6415" max="6656" width="9.140625" style="4"/>
    <col min="6657" max="6657" width="4.85546875" style="4" customWidth="1"/>
    <col min="6658" max="6658" width="37.85546875" style="4" customWidth="1"/>
    <col min="6659" max="6659" width="10.7109375" style="4" customWidth="1"/>
    <col min="6660" max="6660" width="8.42578125" style="4" customWidth="1"/>
    <col min="6661" max="6666" width="9.7109375" style="4" customWidth="1"/>
    <col min="6667" max="6667" width="36.140625" style="4" customWidth="1"/>
    <col min="6668" max="6668" width="10" style="4" customWidth="1"/>
    <col min="6669" max="6669" width="9" style="4" customWidth="1"/>
    <col min="6670" max="6670" width="10.28515625" style="4" customWidth="1"/>
    <col min="6671" max="6912" width="9.140625" style="4"/>
    <col min="6913" max="6913" width="4.85546875" style="4" customWidth="1"/>
    <col min="6914" max="6914" width="37.85546875" style="4" customWidth="1"/>
    <col min="6915" max="6915" width="10.7109375" style="4" customWidth="1"/>
    <col min="6916" max="6916" width="8.42578125" style="4" customWidth="1"/>
    <col min="6917" max="6922" width="9.7109375" style="4" customWidth="1"/>
    <col min="6923" max="6923" width="36.140625" style="4" customWidth="1"/>
    <col min="6924" max="6924" width="10" style="4" customWidth="1"/>
    <col min="6925" max="6925" width="9" style="4" customWidth="1"/>
    <col min="6926" max="6926" width="10.28515625" style="4" customWidth="1"/>
    <col min="6927" max="7168" width="9.140625" style="4"/>
    <col min="7169" max="7169" width="4.85546875" style="4" customWidth="1"/>
    <col min="7170" max="7170" width="37.85546875" style="4" customWidth="1"/>
    <col min="7171" max="7171" width="10.7109375" style="4" customWidth="1"/>
    <col min="7172" max="7172" width="8.42578125" style="4" customWidth="1"/>
    <col min="7173" max="7178" width="9.7109375" style="4" customWidth="1"/>
    <col min="7179" max="7179" width="36.140625" style="4" customWidth="1"/>
    <col min="7180" max="7180" width="10" style="4" customWidth="1"/>
    <col min="7181" max="7181" width="9" style="4" customWidth="1"/>
    <col min="7182" max="7182" width="10.28515625" style="4" customWidth="1"/>
    <col min="7183" max="7424" width="9.140625" style="4"/>
    <col min="7425" max="7425" width="4.85546875" style="4" customWidth="1"/>
    <col min="7426" max="7426" width="37.85546875" style="4" customWidth="1"/>
    <col min="7427" max="7427" width="10.7109375" style="4" customWidth="1"/>
    <col min="7428" max="7428" width="8.42578125" style="4" customWidth="1"/>
    <col min="7429" max="7434" width="9.7109375" style="4" customWidth="1"/>
    <col min="7435" max="7435" width="36.140625" style="4" customWidth="1"/>
    <col min="7436" max="7436" width="10" style="4" customWidth="1"/>
    <col min="7437" max="7437" width="9" style="4" customWidth="1"/>
    <col min="7438" max="7438" width="10.28515625" style="4" customWidth="1"/>
    <col min="7439" max="7680" width="9.140625" style="4"/>
    <col min="7681" max="7681" width="4.85546875" style="4" customWidth="1"/>
    <col min="7682" max="7682" width="37.85546875" style="4" customWidth="1"/>
    <col min="7683" max="7683" width="10.7109375" style="4" customWidth="1"/>
    <col min="7684" max="7684" width="8.42578125" style="4" customWidth="1"/>
    <col min="7685" max="7690" width="9.7109375" style="4" customWidth="1"/>
    <col min="7691" max="7691" width="36.140625" style="4" customWidth="1"/>
    <col min="7692" max="7692" width="10" style="4" customWidth="1"/>
    <col min="7693" max="7693" width="9" style="4" customWidth="1"/>
    <col min="7694" max="7694" width="10.28515625" style="4" customWidth="1"/>
    <col min="7695" max="7936" width="9.140625" style="4"/>
    <col min="7937" max="7937" width="4.85546875" style="4" customWidth="1"/>
    <col min="7938" max="7938" width="37.85546875" style="4" customWidth="1"/>
    <col min="7939" max="7939" width="10.7109375" style="4" customWidth="1"/>
    <col min="7940" max="7940" width="8.42578125" style="4" customWidth="1"/>
    <col min="7941" max="7946" width="9.7109375" style="4" customWidth="1"/>
    <col min="7947" max="7947" width="36.140625" style="4" customWidth="1"/>
    <col min="7948" max="7948" width="10" style="4" customWidth="1"/>
    <col min="7949" max="7949" width="9" style="4" customWidth="1"/>
    <col min="7950" max="7950" width="10.28515625" style="4" customWidth="1"/>
    <col min="7951" max="8192" width="9.140625" style="4"/>
    <col min="8193" max="8193" width="4.85546875" style="4" customWidth="1"/>
    <col min="8194" max="8194" width="37.85546875" style="4" customWidth="1"/>
    <col min="8195" max="8195" width="10.7109375" style="4" customWidth="1"/>
    <col min="8196" max="8196" width="8.42578125" style="4" customWidth="1"/>
    <col min="8197" max="8202" width="9.7109375" style="4" customWidth="1"/>
    <col min="8203" max="8203" width="36.140625" style="4" customWidth="1"/>
    <col min="8204" max="8204" width="10" style="4" customWidth="1"/>
    <col min="8205" max="8205" width="9" style="4" customWidth="1"/>
    <col min="8206" max="8206" width="10.28515625" style="4" customWidth="1"/>
    <col min="8207" max="8448" width="9.140625" style="4"/>
    <col min="8449" max="8449" width="4.85546875" style="4" customWidth="1"/>
    <col min="8450" max="8450" width="37.85546875" style="4" customWidth="1"/>
    <col min="8451" max="8451" width="10.7109375" style="4" customWidth="1"/>
    <col min="8452" max="8452" width="8.42578125" style="4" customWidth="1"/>
    <col min="8453" max="8458" width="9.7109375" style="4" customWidth="1"/>
    <col min="8459" max="8459" width="36.140625" style="4" customWidth="1"/>
    <col min="8460" max="8460" width="10" style="4" customWidth="1"/>
    <col min="8461" max="8461" width="9" style="4" customWidth="1"/>
    <col min="8462" max="8462" width="10.28515625" style="4" customWidth="1"/>
    <col min="8463" max="8704" width="9.140625" style="4"/>
    <col min="8705" max="8705" width="4.85546875" style="4" customWidth="1"/>
    <col min="8706" max="8706" width="37.85546875" style="4" customWidth="1"/>
    <col min="8707" max="8707" width="10.7109375" style="4" customWidth="1"/>
    <col min="8708" max="8708" width="8.42578125" style="4" customWidth="1"/>
    <col min="8709" max="8714" width="9.7109375" style="4" customWidth="1"/>
    <col min="8715" max="8715" width="36.140625" style="4" customWidth="1"/>
    <col min="8716" max="8716" width="10" style="4" customWidth="1"/>
    <col min="8717" max="8717" width="9" style="4" customWidth="1"/>
    <col min="8718" max="8718" width="10.28515625" style="4" customWidth="1"/>
    <col min="8719" max="8960" width="9.140625" style="4"/>
    <col min="8961" max="8961" width="4.85546875" style="4" customWidth="1"/>
    <col min="8962" max="8962" width="37.85546875" style="4" customWidth="1"/>
    <col min="8963" max="8963" width="10.7109375" style="4" customWidth="1"/>
    <col min="8964" max="8964" width="8.42578125" style="4" customWidth="1"/>
    <col min="8965" max="8970" width="9.7109375" style="4" customWidth="1"/>
    <col min="8971" max="8971" width="36.140625" style="4" customWidth="1"/>
    <col min="8972" max="8972" width="10" style="4" customWidth="1"/>
    <col min="8973" max="8973" width="9" style="4" customWidth="1"/>
    <col min="8974" max="8974" width="10.28515625" style="4" customWidth="1"/>
    <col min="8975" max="9216" width="9.140625" style="4"/>
    <col min="9217" max="9217" width="4.85546875" style="4" customWidth="1"/>
    <col min="9218" max="9218" width="37.85546875" style="4" customWidth="1"/>
    <col min="9219" max="9219" width="10.7109375" style="4" customWidth="1"/>
    <col min="9220" max="9220" width="8.42578125" style="4" customWidth="1"/>
    <col min="9221" max="9226" width="9.7109375" style="4" customWidth="1"/>
    <col min="9227" max="9227" width="36.140625" style="4" customWidth="1"/>
    <col min="9228" max="9228" width="10" style="4" customWidth="1"/>
    <col min="9229" max="9229" width="9" style="4" customWidth="1"/>
    <col min="9230" max="9230" width="10.28515625" style="4" customWidth="1"/>
    <col min="9231" max="9472" width="9.140625" style="4"/>
    <col min="9473" max="9473" width="4.85546875" style="4" customWidth="1"/>
    <col min="9474" max="9474" width="37.85546875" style="4" customWidth="1"/>
    <col min="9475" max="9475" width="10.7109375" style="4" customWidth="1"/>
    <col min="9476" max="9476" width="8.42578125" style="4" customWidth="1"/>
    <col min="9477" max="9482" width="9.7109375" style="4" customWidth="1"/>
    <col min="9483" max="9483" width="36.140625" style="4" customWidth="1"/>
    <col min="9484" max="9484" width="10" style="4" customWidth="1"/>
    <col min="9485" max="9485" width="9" style="4" customWidth="1"/>
    <col min="9486" max="9486" width="10.28515625" style="4" customWidth="1"/>
    <col min="9487" max="9728" width="9.140625" style="4"/>
    <col min="9729" max="9729" width="4.85546875" style="4" customWidth="1"/>
    <col min="9730" max="9730" width="37.85546875" style="4" customWidth="1"/>
    <col min="9731" max="9731" width="10.7109375" style="4" customWidth="1"/>
    <col min="9732" max="9732" width="8.42578125" style="4" customWidth="1"/>
    <col min="9733" max="9738" width="9.7109375" style="4" customWidth="1"/>
    <col min="9739" max="9739" width="36.140625" style="4" customWidth="1"/>
    <col min="9740" max="9740" width="10" style="4" customWidth="1"/>
    <col min="9741" max="9741" width="9" style="4" customWidth="1"/>
    <col min="9742" max="9742" width="10.28515625" style="4" customWidth="1"/>
    <col min="9743" max="9984" width="9.140625" style="4"/>
    <col min="9985" max="9985" width="4.85546875" style="4" customWidth="1"/>
    <col min="9986" max="9986" width="37.85546875" style="4" customWidth="1"/>
    <col min="9987" max="9987" width="10.7109375" style="4" customWidth="1"/>
    <col min="9988" max="9988" width="8.42578125" style="4" customWidth="1"/>
    <col min="9989" max="9994" width="9.7109375" style="4" customWidth="1"/>
    <col min="9995" max="9995" width="36.140625" style="4" customWidth="1"/>
    <col min="9996" max="9996" width="10" style="4" customWidth="1"/>
    <col min="9997" max="9997" width="9" style="4" customWidth="1"/>
    <col min="9998" max="9998" width="10.28515625" style="4" customWidth="1"/>
    <col min="9999" max="10240" width="9.140625" style="4"/>
    <col min="10241" max="10241" width="4.85546875" style="4" customWidth="1"/>
    <col min="10242" max="10242" width="37.85546875" style="4" customWidth="1"/>
    <col min="10243" max="10243" width="10.7109375" style="4" customWidth="1"/>
    <col min="10244" max="10244" width="8.42578125" style="4" customWidth="1"/>
    <col min="10245" max="10250" width="9.7109375" style="4" customWidth="1"/>
    <col min="10251" max="10251" width="36.140625" style="4" customWidth="1"/>
    <col min="10252" max="10252" width="10" style="4" customWidth="1"/>
    <col min="10253" max="10253" width="9" style="4" customWidth="1"/>
    <col min="10254" max="10254" width="10.28515625" style="4" customWidth="1"/>
    <col min="10255" max="10496" width="9.140625" style="4"/>
    <col min="10497" max="10497" width="4.85546875" style="4" customWidth="1"/>
    <col min="10498" max="10498" width="37.85546875" style="4" customWidth="1"/>
    <col min="10499" max="10499" width="10.7109375" style="4" customWidth="1"/>
    <col min="10500" max="10500" width="8.42578125" style="4" customWidth="1"/>
    <col min="10501" max="10506" width="9.7109375" style="4" customWidth="1"/>
    <col min="10507" max="10507" width="36.140625" style="4" customWidth="1"/>
    <col min="10508" max="10508" width="10" style="4" customWidth="1"/>
    <col min="10509" max="10509" width="9" style="4" customWidth="1"/>
    <col min="10510" max="10510" width="10.28515625" style="4" customWidth="1"/>
    <col min="10511" max="10752" width="9.140625" style="4"/>
    <col min="10753" max="10753" width="4.85546875" style="4" customWidth="1"/>
    <col min="10754" max="10754" width="37.85546875" style="4" customWidth="1"/>
    <col min="10755" max="10755" width="10.7109375" style="4" customWidth="1"/>
    <col min="10756" max="10756" width="8.42578125" style="4" customWidth="1"/>
    <col min="10757" max="10762" width="9.7109375" style="4" customWidth="1"/>
    <col min="10763" max="10763" width="36.140625" style="4" customWidth="1"/>
    <col min="10764" max="10764" width="10" style="4" customWidth="1"/>
    <col min="10765" max="10765" width="9" style="4" customWidth="1"/>
    <col min="10766" max="10766" width="10.28515625" style="4" customWidth="1"/>
    <col min="10767" max="11008" width="9.140625" style="4"/>
    <col min="11009" max="11009" width="4.85546875" style="4" customWidth="1"/>
    <col min="11010" max="11010" width="37.85546875" style="4" customWidth="1"/>
    <col min="11011" max="11011" width="10.7109375" style="4" customWidth="1"/>
    <col min="11012" max="11012" width="8.42578125" style="4" customWidth="1"/>
    <col min="11013" max="11018" width="9.7109375" style="4" customWidth="1"/>
    <col min="11019" max="11019" width="36.140625" style="4" customWidth="1"/>
    <col min="11020" max="11020" width="10" style="4" customWidth="1"/>
    <col min="11021" max="11021" width="9" style="4" customWidth="1"/>
    <col min="11022" max="11022" width="10.28515625" style="4" customWidth="1"/>
    <col min="11023" max="11264" width="9.140625" style="4"/>
    <col min="11265" max="11265" width="4.85546875" style="4" customWidth="1"/>
    <col min="11266" max="11266" width="37.85546875" style="4" customWidth="1"/>
    <col min="11267" max="11267" width="10.7109375" style="4" customWidth="1"/>
    <col min="11268" max="11268" width="8.42578125" style="4" customWidth="1"/>
    <col min="11269" max="11274" width="9.7109375" style="4" customWidth="1"/>
    <col min="11275" max="11275" width="36.140625" style="4" customWidth="1"/>
    <col min="11276" max="11276" width="10" style="4" customWidth="1"/>
    <col min="11277" max="11277" width="9" style="4" customWidth="1"/>
    <col min="11278" max="11278" width="10.28515625" style="4" customWidth="1"/>
    <col min="11279" max="11520" width="9.140625" style="4"/>
    <col min="11521" max="11521" width="4.85546875" style="4" customWidth="1"/>
    <col min="11522" max="11522" width="37.85546875" style="4" customWidth="1"/>
    <col min="11523" max="11523" width="10.7109375" style="4" customWidth="1"/>
    <col min="11524" max="11524" width="8.42578125" style="4" customWidth="1"/>
    <col min="11525" max="11530" width="9.7109375" style="4" customWidth="1"/>
    <col min="11531" max="11531" width="36.140625" style="4" customWidth="1"/>
    <col min="11532" max="11532" width="10" style="4" customWidth="1"/>
    <col min="11533" max="11533" width="9" style="4" customWidth="1"/>
    <col min="11534" max="11534" width="10.28515625" style="4" customWidth="1"/>
    <col min="11535" max="11776" width="9.140625" style="4"/>
    <col min="11777" max="11777" width="4.85546875" style="4" customWidth="1"/>
    <col min="11778" max="11778" width="37.85546875" style="4" customWidth="1"/>
    <col min="11779" max="11779" width="10.7109375" style="4" customWidth="1"/>
    <col min="11780" max="11780" width="8.42578125" style="4" customWidth="1"/>
    <col min="11781" max="11786" width="9.7109375" style="4" customWidth="1"/>
    <col min="11787" max="11787" width="36.140625" style="4" customWidth="1"/>
    <col min="11788" max="11788" width="10" style="4" customWidth="1"/>
    <col min="11789" max="11789" width="9" style="4" customWidth="1"/>
    <col min="11790" max="11790" width="10.28515625" style="4" customWidth="1"/>
    <col min="11791" max="12032" width="9.140625" style="4"/>
    <col min="12033" max="12033" width="4.85546875" style="4" customWidth="1"/>
    <col min="12034" max="12034" width="37.85546875" style="4" customWidth="1"/>
    <col min="12035" max="12035" width="10.7109375" style="4" customWidth="1"/>
    <col min="12036" max="12036" width="8.42578125" style="4" customWidth="1"/>
    <col min="12037" max="12042" width="9.7109375" style="4" customWidth="1"/>
    <col min="12043" max="12043" width="36.140625" style="4" customWidth="1"/>
    <col min="12044" max="12044" width="10" style="4" customWidth="1"/>
    <col min="12045" max="12045" width="9" style="4" customWidth="1"/>
    <col min="12046" max="12046" width="10.28515625" style="4" customWidth="1"/>
    <col min="12047" max="12288" width="9.140625" style="4"/>
    <col min="12289" max="12289" width="4.85546875" style="4" customWidth="1"/>
    <col min="12290" max="12290" width="37.85546875" style="4" customWidth="1"/>
    <col min="12291" max="12291" width="10.7109375" style="4" customWidth="1"/>
    <col min="12292" max="12292" width="8.42578125" style="4" customWidth="1"/>
    <col min="12293" max="12298" width="9.7109375" style="4" customWidth="1"/>
    <col min="12299" max="12299" width="36.140625" style="4" customWidth="1"/>
    <col min="12300" max="12300" width="10" style="4" customWidth="1"/>
    <col min="12301" max="12301" width="9" style="4" customWidth="1"/>
    <col min="12302" max="12302" width="10.28515625" style="4" customWidth="1"/>
    <col min="12303" max="12544" width="9.140625" style="4"/>
    <col min="12545" max="12545" width="4.85546875" style="4" customWidth="1"/>
    <col min="12546" max="12546" width="37.85546875" style="4" customWidth="1"/>
    <col min="12547" max="12547" width="10.7109375" style="4" customWidth="1"/>
    <col min="12548" max="12548" width="8.42578125" style="4" customWidth="1"/>
    <col min="12549" max="12554" width="9.7109375" style="4" customWidth="1"/>
    <col min="12555" max="12555" width="36.140625" style="4" customWidth="1"/>
    <col min="12556" max="12556" width="10" style="4" customWidth="1"/>
    <col min="12557" max="12557" width="9" style="4" customWidth="1"/>
    <col min="12558" max="12558" width="10.28515625" style="4" customWidth="1"/>
    <col min="12559" max="12800" width="9.140625" style="4"/>
    <col min="12801" max="12801" width="4.85546875" style="4" customWidth="1"/>
    <col min="12802" max="12802" width="37.85546875" style="4" customWidth="1"/>
    <col min="12803" max="12803" width="10.7109375" style="4" customWidth="1"/>
    <col min="12804" max="12804" width="8.42578125" style="4" customWidth="1"/>
    <col min="12805" max="12810" width="9.7109375" style="4" customWidth="1"/>
    <col min="12811" max="12811" width="36.140625" style="4" customWidth="1"/>
    <col min="12812" max="12812" width="10" style="4" customWidth="1"/>
    <col min="12813" max="12813" width="9" style="4" customWidth="1"/>
    <col min="12814" max="12814" width="10.28515625" style="4" customWidth="1"/>
    <col min="12815" max="13056" width="9.140625" style="4"/>
    <col min="13057" max="13057" width="4.85546875" style="4" customWidth="1"/>
    <col min="13058" max="13058" width="37.85546875" style="4" customWidth="1"/>
    <col min="13059" max="13059" width="10.7109375" style="4" customWidth="1"/>
    <col min="13060" max="13060" width="8.42578125" style="4" customWidth="1"/>
    <col min="13061" max="13066" width="9.7109375" style="4" customWidth="1"/>
    <col min="13067" max="13067" width="36.140625" style="4" customWidth="1"/>
    <col min="13068" max="13068" width="10" style="4" customWidth="1"/>
    <col min="13069" max="13069" width="9" style="4" customWidth="1"/>
    <col min="13070" max="13070" width="10.28515625" style="4" customWidth="1"/>
    <col min="13071" max="13312" width="9.140625" style="4"/>
    <col min="13313" max="13313" width="4.85546875" style="4" customWidth="1"/>
    <col min="13314" max="13314" width="37.85546875" style="4" customWidth="1"/>
    <col min="13315" max="13315" width="10.7109375" style="4" customWidth="1"/>
    <col min="13316" max="13316" width="8.42578125" style="4" customWidth="1"/>
    <col min="13317" max="13322" width="9.7109375" style="4" customWidth="1"/>
    <col min="13323" max="13323" width="36.140625" style="4" customWidth="1"/>
    <col min="13324" max="13324" width="10" style="4" customWidth="1"/>
    <col min="13325" max="13325" width="9" style="4" customWidth="1"/>
    <col min="13326" max="13326" width="10.28515625" style="4" customWidth="1"/>
    <col min="13327" max="13568" width="9.140625" style="4"/>
    <col min="13569" max="13569" width="4.85546875" style="4" customWidth="1"/>
    <col min="13570" max="13570" width="37.85546875" style="4" customWidth="1"/>
    <col min="13571" max="13571" width="10.7109375" style="4" customWidth="1"/>
    <col min="13572" max="13572" width="8.42578125" style="4" customWidth="1"/>
    <col min="13573" max="13578" width="9.7109375" style="4" customWidth="1"/>
    <col min="13579" max="13579" width="36.140625" style="4" customWidth="1"/>
    <col min="13580" max="13580" width="10" style="4" customWidth="1"/>
    <col min="13581" max="13581" width="9" style="4" customWidth="1"/>
    <col min="13582" max="13582" width="10.28515625" style="4" customWidth="1"/>
    <col min="13583" max="13824" width="9.140625" style="4"/>
    <col min="13825" max="13825" width="4.85546875" style="4" customWidth="1"/>
    <col min="13826" max="13826" width="37.85546875" style="4" customWidth="1"/>
    <col min="13827" max="13827" width="10.7109375" style="4" customWidth="1"/>
    <col min="13828" max="13828" width="8.42578125" style="4" customWidth="1"/>
    <col min="13829" max="13834" width="9.7109375" style="4" customWidth="1"/>
    <col min="13835" max="13835" width="36.140625" style="4" customWidth="1"/>
    <col min="13836" max="13836" width="10" style="4" customWidth="1"/>
    <col min="13837" max="13837" width="9" style="4" customWidth="1"/>
    <col min="13838" max="13838" width="10.28515625" style="4" customWidth="1"/>
    <col min="13839" max="14080" width="9.140625" style="4"/>
    <col min="14081" max="14081" width="4.85546875" style="4" customWidth="1"/>
    <col min="14082" max="14082" width="37.85546875" style="4" customWidth="1"/>
    <col min="14083" max="14083" width="10.7109375" style="4" customWidth="1"/>
    <col min="14084" max="14084" width="8.42578125" style="4" customWidth="1"/>
    <col min="14085" max="14090" width="9.7109375" style="4" customWidth="1"/>
    <col min="14091" max="14091" width="36.140625" style="4" customWidth="1"/>
    <col min="14092" max="14092" width="10" style="4" customWidth="1"/>
    <col min="14093" max="14093" width="9" style="4" customWidth="1"/>
    <col min="14094" max="14094" width="10.28515625" style="4" customWidth="1"/>
    <col min="14095" max="14336" width="9.140625" style="4"/>
    <col min="14337" max="14337" width="4.85546875" style="4" customWidth="1"/>
    <col min="14338" max="14338" width="37.85546875" style="4" customWidth="1"/>
    <col min="14339" max="14339" width="10.7109375" style="4" customWidth="1"/>
    <col min="14340" max="14340" width="8.42578125" style="4" customWidth="1"/>
    <col min="14341" max="14346" width="9.7109375" style="4" customWidth="1"/>
    <col min="14347" max="14347" width="36.140625" style="4" customWidth="1"/>
    <col min="14348" max="14348" width="10" style="4" customWidth="1"/>
    <col min="14349" max="14349" width="9" style="4" customWidth="1"/>
    <col min="14350" max="14350" width="10.28515625" style="4" customWidth="1"/>
    <col min="14351" max="14592" width="9.140625" style="4"/>
    <col min="14593" max="14593" width="4.85546875" style="4" customWidth="1"/>
    <col min="14594" max="14594" width="37.85546875" style="4" customWidth="1"/>
    <col min="14595" max="14595" width="10.7109375" style="4" customWidth="1"/>
    <col min="14596" max="14596" width="8.42578125" style="4" customWidth="1"/>
    <col min="14597" max="14602" width="9.7109375" style="4" customWidth="1"/>
    <col min="14603" max="14603" width="36.140625" style="4" customWidth="1"/>
    <col min="14604" max="14604" width="10" style="4" customWidth="1"/>
    <col min="14605" max="14605" width="9" style="4" customWidth="1"/>
    <col min="14606" max="14606" width="10.28515625" style="4" customWidth="1"/>
    <col min="14607" max="14848" width="9.140625" style="4"/>
    <col min="14849" max="14849" width="4.85546875" style="4" customWidth="1"/>
    <col min="14850" max="14850" width="37.85546875" style="4" customWidth="1"/>
    <col min="14851" max="14851" width="10.7109375" style="4" customWidth="1"/>
    <col min="14852" max="14852" width="8.42578125" style="4" customWidth="1"/>
    <col min="14853" max="14858" width="9.7109375" style="4" customWidth="1"/>
    <col min="14859" max="14859" width="36.140625" style="4" customWidth="1"/>
    <col min="14860" max="14860" width="10" style="4" customWidth="1"/>
    <col min="14861" max="14861" width="9" style="4" customWidth="1"/>
    <col min="14862" max="14862" width="10.28515625" style="4" customWidth="1"/>
    <col min="14863" max="15104" width="9.140625" style="4"/>
    <col min="15105" max="15105" width="4.85546875" style="4" customWidth="1"/>
    <col min="15106" max="15106" width="37.85546875" style="4" customWidth="1"/>
    <col min="15107" max="15107" width="10.7109375" style="4" customWidth="1"/>
    <col min="15108" max="15108" width="8.42578125" style="4" customWidth="1"/>
    <col min="15109" max="15114" width="9.7109375" style="4" customWidth="1"/>
    <col min="15115" max="15115" width="36.140625" style="4" customWidth="1"/>
    <col min="15116" max="15116" width="10" style="4" customWidth="1"/>
    <col min="15117" max="15117" width="9" style="4" customWidth="1"/>
    <col min="15118" max="15118" width="10.28515625" style="4" customWidth="1"/>
    <col min="15119" max="15360" width="9.140625" style="4"/>
    <col min="15361" max="15361" width="4.85546875" style="4" customWidth="1"/>
    <col min="15362" max="15362" width="37.85546875" style="4" customWidth="1"/>
    <col min="15363" max="15363" width="10.7109375" style="4" customWidth="1"/>
    <col min="15364" max="15364" width="8.42578125" style="4" customWidth="1"/>
    <col min="15365" max="15370" width="9.7109375" style="4" customWidth="1"/>
    <col min="15371" max="15371" width="36.140625" style="4" customWidth="1"/>
    <col min="15372" max="15372" width="10" style="4" customWidth="1"/>
    <col min="15373" max="15373" width="9" style="4" customWidth="1"/>
    <col min="15374" max="15374" width="10.28515625" style="4" customWidth="1"/>
    <col min="15375" max="15616" width="9.140625" style="4"/>
    <col min="15617" max="15617" width="4.85546875" style="4" customWidth="1"/>
    <col min="15618" max="15618" width="37.85546875" style="4" customWidth="1"/>
    <col min="15619" max="15619" width="10.7109375" style="4" customWidth="1"/>
    <col min="15620" max="15620" width="8.42578125" style="4" customWidth="1"/>
    <col min="15621" max="15626" width="9.7109375" style="4" customWidth="1"/>
    <col min="15627" max="15627" width="36.140625" style="4" customWidth="1"/>
    <col min="15628" max="15628" width="10" style="4" customWidth="1"/>
    <col min="15629" max="15629" width="9" style="4" customWidth="1"/>
    <col min="15630" max="15630" width="10.28515625" style="4" customWidth="1"/>
    <col min="15631" max="15872" width="9.140625" style="4"/>
    <col min="15873" max="15873" width="4.85546875" style="4" customWidth="1"/>
    <col min="15874" max="15874" width="37.85546875" style="4" customWidth="1"/>
    <col min="15875" max="15875" width="10.7109375" style="4" customWidth="1"/>
    <col min="15876" max="15876" width="8.42578125" style="4" customWidth="1"/>
    <col min="15877" max="15882" width="9.7109375" style="4" customWidth="1"/>
    <col min="15883" max="15883" width="36.140625" style="4" customWidth="1"/>
    <col min="15884" max="15884" width="10" style="4" customWidth="1"/>
    <col min="15885" max="15885" width="9" style="4" customWidth="1"/>
    <col min="15886" max="15886" width="10.28515625" style="4" customWidth="1"/>
    <col min="15887" max="16128" width="9.140625" style="4"/>
    <col min="16129" max="16129" width="4.85546875" style="4" customWidth="1"/>
    <col min="16130" max="16130" width="37.85546875" style="4" customWidth="1"/>
    <col min="16131" max="16131" width="10.7109375" style="4" customWidth="1"/>
    <col min="16132" max="16132" width="8.42578125" style="4" customWidth="1"/>
    <col min="16133" max="16138" width="9.7109375" style="4" customWidth="1"/>
    <col min="16139" max="16139" width="36.140625" style="4" customWidth="1"/>
    <col min="16140" max="16140" width="10" style="4" customWidth="1"/>
    <col min="16141" max="16141" width="9" style="4" customWidth="1"/>
    <col min="16142" max="16142" width="10.28515625" style="4" customWidth="1"/>
    <col min="16143" max="16384" width="9.140625" style="4"/>
  </cols>
  <sheetData>
    <row r="1" spans="1:19" ht="15" x14ac:dyDescent="0.25">
      <c r="K1" s="106" t="s">
        <v>0</v>
      </c>
      <c r="L1" s="106"/>
      <c r="M1" s="106"/>
      <c r="N1" s="106"/>
      <c r="O1" s="107"/>
      <c r="P1" s="107"/>
      <c r="Q1" s="107"/>
      <c r="R1" s="107"/>
      <c r="S1" s="107"/>
    </row>
    <row r="2" spans="1:19" x14ac:dyDescent="0.2">
      <c r="K2" s="5"/>
      <c r="L2" s="6"/>
      <c r="M2" s="6"/>
      <c r="N2" s="6"/>
    </row>
    <row r="3" spans="1:19" s="9" customFormat="1" ht="15" x14ac:dyDescent="0.25">
      <c r="A3" s="8"/>
      <c r="B3" s="108" t="s">
        <v>1</v>
      </c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7"/>
      <c r="P3" s="107"/>
      <c r="Q3" s="107"/>
      <c r="R3" s="107"/>
      <c r="S3" s="107"/>
    </row>
    <row r="4" spans="1:19" s="9" customFormat="1" ht="29.25" customHeight="1" x14ac:dyDescent="0.25">
      <c r="A4" s="8"/>
      <c r="B4" s="108" t="s">
        <v>2</v>
      </c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23"/>
      <c r="P4" s="123"/>
      <c r="Q4" s="123"/>
      <c r="R4" s="123"/>
      <c r="S4" s="123"/>
    </row>
    <row r="5" spans="1:19" s="9" customFormat="1" ht="15" x14ac:dyDescent="0.25">
      <c r="A5" s="8"/>
      <c r="B5" s="109" t="s">
        <v>3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10"/>
      <c r="P5" s="110"/>
      <c r="Q5" s="110"/>
      <c r="R5" s="110"/>
      <c r="S5" s="110"/>
    </row>
    <row r="6" spans="1:19" s="9" customFormat="1" ht="12.75" customHeight="1" x14ac:dyDescent="0.2">
      <c r="A6" s="111" t="s">
        <v>4</v>
      </c>
      <c r="B6" s="120" t="s">
        <v>5</v>
      </c>
      <c r="C6" s="113" t="s">
        <v>6</v>
      </c>
      <c r="D6" s="113"/>
      <c r="E6" s="114"/>
      <c r="F6" s="115" t="s">
        <v>7</v>
      </c>
      <c r="G6" s="103"/>
      <c r="H6" s="112" t="s">
        <v>8</v>
      </c>
      <c r="I6" s="105"/>
      <c r="J6" s="103"/>
      <c r="K6" s="116" t="s">
        <v>7</v>
      </c>
      <c r="L6" s="117" t="s">
        <v>8</v>
      </c>
      <c r="M6" s="118"/>
      <c r="N6" s="118"/>
      <c r="O6" s="115" t="s">
        <v>9</v>
      </c>
      <c r="P6" s="103"/>
      <c r="Q6" s="112" t="s">
        <v>10</v>
      </c>
      <c r="R6" s="105"/>
      <c r="S6" s="103"/>
    </row>
    <row r="7" spans="1:19" s="9" customFormat="1" ht="12.75" customHeight="1" x14ac:dyDescent="0.2">
      <c r="A7" s="111"/>
      <c r="B7" s="120"/>
      <c r="C7" s="101" t="s">
        <v>11</v>
      </c>
      <c r="D7" s="101"/>
      <c r="E7" s="119"/>
      <c r="F7" s="102" t="s">
        <v>12</v>
      </c>
      <c r="G7" s="103"/>
      <c r="H7" s="104" t="s">
        <v>13</v>
      </c>
      <c r="I7" s="105"/>
      <c r="J7" s="103"/>
      <c r="K7" s="116"/>
      <c r="L7" s="101" t="s">
        <v>11</v>
      </c>
      <c r="M7" s="101"/>
      <c r="N7" s="101"/>
      <c r="O7" s="102" t="s">
        <v>12</v>
      </c>
      <c r="P7" s="103"/>
      <c r="Q7" s="104" t="s">
        <v>13</v>
      </c>
      <c r="R7" s="105"/>
      <c r="S7" s="103"/>
    </row>
    <row r="8" spans="1:19" s="16" customFormat="1" ht="36.6" customHeight="1" x14ac:dyDescent="0.25">
      <c r="A8" s="111"/>
      <c r="B8" s="10" t="s">
        <v>14</v>
      </c>
      <c r="C8" s="11" t="s">
        <v>15</v>
      </c>
      <c r="D8" s="11" t="s">
        <v>16</v>
      </c>
      <c r="E8" s="12" t="s">
        <v>17</v>
      </c>
      <c r="F8" s="13" t="s">
        <v>15</v>
      </c>
      <c r="G8" s="11" t="s">
        <v>16</v>
      </c>
      <c r="H8" s="11" t="s">
        <v>15</v>
      </c>
      <c r="I8" s="11" t="s">
        <v>16</v>
      </c>
      <c r="J8" s="14" t="s">
        <v>17</v>
      </c>
      <c r="K8" s="15" t="s">
        <v>18</v>
      </c>
      <c r="L8" s="11" t="s">
        <v>15</v>
      </c>
      <c r="M8" s="11" t="s">
        <v>16</v>
      </c>
      <c r="N8" s="11" t="s">
        <v>17</v>
      </c>
      <c r="O8" s="13" t="s">
        <v>15</v>
      </c>
      <c r="P8" s="11" t="s">
        <v>16</v>
      </c>
      <c r="Q8" s="11" t="s">
        <v>15</v>
      </c>
      <c r="R8" s="11" t="s">
        <v>16</v>
      </c>
      <c r="S8" s="12" t="s">
        <v>17</v>
      </c>
    </row>
    <row r="9" spans="1:19" ht="11.45" customHeight="1" x14ac:dyDescent="0.2">
      <c r="A9" s="17">
        <v>1</v>
      </c>
      <c r="B9" s="18" t="s">
        <v>19</v>
      </c>
      <c r="C9" s="19"/>
      <c r="D9" s="19"/>
      <c r="E9" s="19"/>
      <c r="F9" s="19"/>
      <c r="G9" s="19"/>
      <c r="H9" s="19"/>
      <c r="I9" s="19"/>
      <c r="J9" s="19"/>
      <c r="K9" s="20" t="s">
        <v>20</v>
      </c>
      <c r="L9" s="19"/>
      <c r="M9" s="19"/>
      <c r="N9" s="21"/>
    </row>
    <row r="10" spans="1:19" x14ac:dyDescent="0.2">
      <c r="A10" s="17">
        <f t="shared" ref="A10:A53" si="0">A9+1</f>
        <v>2</v>
      </c>
      <c r="B10" s="22" t="s">
        <v>21</v>
      </c>
      <c r="C10" s="23"/>
      <c r="D10" s="23"/>
      <c r="E10" s="24">
        <f>SUM(C10:D10)</f>
        <v>0</v>
      </c>
      <c r="F10" s="24"/>
      <c r="G10" s="24"/>
      <c r="H10" s="24"/>
      <c r="I10" s="24"/>
      <c r="J10" s="24"/>
      <c r="K10" s="25" t="s">
        <v>22</v>
      </c>
      <c r="L10" s="24">
        <v>55307</v>
      </c>
      <c r="M10" s="24">
        <v>37233</v>
      </c>
      <c r="N10" s="26">
        <f>SUM(L10:M10)</f>
        <v>92540</v>
      </c>
      <c r="O10" s="27"/>
      <c r="P10" s="27"/>
      <c r="Q10" s="27">
        <f>L10+O10</f>
        <v>55307</v>
      </c>
      <c r="R10" s="27">
        <f>M10+P10</f>
        <v>37233</v>
      </c>
      <c r="S10" s="27">
        <f t="shared" ref="S10:S19" si="1">Q10+R10</f>
        <v>92540</v>
      </c>
    </row>
    <row r="11" spans="1:19" ht="21" x14ac:dyDescent="0.2">
      <c r="A11" s="17">
        <f t="shared" si="0"/>
        <v>3</v>
      </c>
      <c r="B11" s="22" t="s">
        <v>23</v>
      </c>
      <c r="C11" s="3">
        <v>937911</v>
      </c>
      <c r="D11" s="3">
        <v>81226</v>
      </c>
      <c r="E11" s="28">
        <f>SUM(C11:D11)</f>
        <v>1019137</v>
      </c>
      <c r="F11" s="28"/>
      <c r="G11" s="28"/>
      <c r="H11" s="28">
        <f>C11+F11</f>
        <v>937911</v>
      </c>
      <c r="I11" s="28">
        <f>D11+G11</f>
        <v>81226</v>
      </c>
      <c r="J11" s="28">
        <f>H11+I11</f>
        <v>1019137</v>
      </c>
      <c r="K11" s="25" t="s">
        <v>24</v>
      </c>
      <c r="L11" s="24">
        <v>15698</v>
      </c>
      <c r="M11" s="24">
        <v>15605</v>
      </c>
      <c r="N11" s="26">
        <f>SUM(L11:M11)</f>
        <v>31303</v>
      </c>
      <c r="O11" s="27"/>
      <c r="P11" s="27"/>
      <c r="Q11" s="27">
        <f t="shared" ref="Q11:R33" si="2">L11+O11</f>
        <v>15698</v>
      </c>
      <c r="R11" s="27">
        <f t="shared" si="2"/>
        <v>15605</v>
      </c>
      <c r="S11" s="27">
        <f t="shared" si="1"/>
        <v>31303</v>
      </c>
    </row>
    <row r="12" spans="1:19" x14ac:dyDescent="0.2">
      <c r="A12" s="17">
        <f t="shared" si="0"/>
        <v>4</v>
      </c>
      <c r="B12" s="22" t="s">
        <v>25</v>
      </c>
      <c r="C12" s="3">
        <v>27830</v>
      </c>
      <c r="D12" s="3">
        <v>1343</v>
      </c>
      <c r="E12" s="28">
        <f>SUM(C12:D12)</f>
        <v>29173</v>
      </c>
      <c r="F12" s="28"/>
      <c r="G12" s="28"/>
      <c r="H12" s="28">
        <f>C12+F12</f>
        <v>27830</v>
      </c>
      <c r="I12" s="28">
        <f>D12+G12</f>
        <v>1343</v>
      </c>
      <c r="J12" s="28">
        <f t="shared" ref="J12:J30" si="3">H12+I12</f>
        <v>29173</v>
      </c>
      <c r="K12" s="25" t="s">
        <v>26</v>
      </c>
      <c r="L12" s="24">
        <v>190365</v>
      </c>
      <c r="M12" s="24">
        <v>322311</v>
      </c>
      <c r="N12" s="26">
        <f>SUM(L12:M12)</f>
        <v>512676</v>
      </c>
      <c r="O12" s="27"/>
      <c r="P12" s="27"/>
      <c r="Q12" s="27">
        <f t="shared" si="2"/>
        <v>190365</v>
      </c>
      <c r="R12" s="27">
        <f t="shared" si="2"/>
        <v>322311</v>
      </c>
      <c r="S12" s="27">
        <f t="shared" si="1"/>
        <v>512676</v>
      </c>
    </row>
    <row r="13" spans="1:19" ht="12" customHeight="1" x14ac:dyDescent="0.2">
      <c r="A13" s="17">
        <f t="shared" si="0"/>
        <v>5</v>
      </c>
      <c r="B13" s="22" t="s">
        <v>27</v>
      </c>
      <c r="E13" s="28"/>
      <c r="F13" s="28"/>
      <c r="G13" s="28"/>
      <c r="H13" s="28"/>
      <c r="I13" s="28"/>
      <c r="J13" s="28"/>
      <c r="K13" s="25"/>
      <c r="L13" s="23"/>
      <c r="M13" s="23"/>
      <c r="N13" s="26"/>
      <c r="O13" s="27"/>
      <c r="P13" s="27"/>
      <c r="Q13" s="27">
        <f t="shared" si="2"/>
        <v>0</v>
      </c>
      <c r="R13" s="27">
        <f t="shared" si="2"/>
        <v>0</v>
      </c>
      <c r="S13" s="27">
        <f t="shared" si="1"/>
        <v>0</v>
      </c>
    </row>
    <row r="14" spans="1:19" x14ac:dyDescent="0.2">
      <c r="A14" s="17">
        <f t="shared" si="0"/>
        <v>6</v>
      </c>
      <c r="B14" s="22" t="s">
        <v>28</v>
      </c>
      <c r="C14" s="3">
        <v>2601</v>
      </c>
      <c r="E14" s="28">
        <f>SUM(C14:D14)</f>
        <v>2601</v>
      </c>
      <c r="F14" s="28"/>
      <c r="G14" s="28"/>
      <c r="H14" s="28">
        <f t="shared" ref="H14:I16" si="4">C14+F14</f>
        <v>2601</v>
      </c>
      <c r="I14" s="28">
        <f t="shared" si="4"/>
        <v>0</v>
      </c>
      <c r="J14" s="28">
        <f t="shared" si="3"/>
        <v>2601</v>
      </c>
      <c r="K14" s="25" t="s">
        <v>29</v>
      </c>
      <c r="L14" s="28">
        <v>469</v>
      </c>
      <c r="M14" s="28">
        <v>14671</v>
      </c>
      <c r="N14" s="26">
        <f>SUM(L14:M14)</f>
        <v>15140</v>
      </c>
      <c r="O14" s="27"/>
      <c r="P14" s="27"/>
      <c r="Q14" s="27">
        <f t="shared" si="2"/>
        <v>469</v>
      </c>
      <c r="R14" s="27">
        <f t="shared" si="2"/>
        <v>14671</v>
      </c>
      <c r="S14" s="27">
        <f t="shared" si="1"/>
        <v>15140</v>
      </c>
    </row>
    <row r="15" spans="1:19" ht="21" x14ac:dyDescent="0.2">
      <c r="A15" s="17">
        <f t="shared" si="0"/>
        <v>7</v>
      </c>
      <c r="B15" s="22" t="s">
        <v>30</v>
      </c>
      <c r="C15" s="3">
        <v>449643</v>
      </c>
      <c r="D15" s="3">
        <v>422517</v>
      </c>
      <c r="E15" s="28">
        <f>SUM(C15:D15)</f>
        <v>872160</v>
      </c>
      <c r="F15" s="28"/>
      <c r="G15" s="28"/>
      <c r="H15" s="28">
        <f t="shared" si="4"/>
        <v>449643</v>
      </c>
      <c r="I15" s="28">
        <f t="shared" si="4"/>
        <v>422517</v>
      </c>
      <c r="J15" s="28">
        <f t="shared" si="3"/>
        <v>872160</v>
      </c>
      <c r="K15" s="25" t="s">
        <v>31</v>
      </c>
      <c r="L15" s="28"/>
      <c r="M15" s="28"/>
      <c r="N15" s="26"/>
      <c r="O15" s="27"/>
      <c r="P15" s="27"/>
      <c r="Q15" s="27">
        <f t="shared" si="2"/>
        <v>0</v>
      </c>
      <c r="R15" s="27">
        <f t="shared" si="2"/>
        <v>0</v>
      </c>
      <c r="S15" s="27">
        <f t="shared" si="1"/>
        <v>0</v>
      </c>
    </row>
    <row r="16" spans="1:19" x14ac:dyDescent="0.2">
      <c r="A16" s="17">
        <f t="shared" si="0"/>
        <v>8</v>
      </c>
      <c r="B16" s="22" t="s">
        <v>32</v>
      </c>
      <c r="C16" s="3">
        <v>203468</v>
      </c>
      <c r="D16" s="3">
        <v>872338</v>
      </c>
      <c r="E16" s="28">
        <f>SUM(C16:D16)</f>
        <v>1075806</v>
      </c>
      <c r="F16" s="28"/>
      <c r="G16" s="28"/>
      <c r="H16" s="28">
        <f t="shared" si="4"/>
        <v>203468</v>
      </c>
      <c r="I16" s="28">
        <f t="shared" si="4"/>
        <v>872338</v>
      </c>
      <c r="J16" s="28">
        <f t="shared" si="3"/>
        <v>1075806</v>
      </c>
      <c r="K16" s="25" t="s">
        <v>33</v>
      </c>
      <c r="L16" s="28">
        <v>12669</v>
      </c>
      <c r="M16" s="28">
        <v>49238</v>
      </c>
      <c r="N16" s="26">
        <f>SUM(L16:M16)</f>
        <v>61907</v>
      </c>
      <c r="O16" s="27"/>
      <c r="P16" s="27"/>
      <c r="Q16" s="27">
        <f t="shared" si="2"/>
        <v>12669</v>
      </c>
      <c r="R16" s="27">
        <f t="shared" si="2"/>
        <v>49238</v>
      </c>
      <c r="S16" s="27">
        <f t="shared" si="1"/>
        <v>61907</v>
      </c>
    </row>
    <row r="17" spans="1:20" x14ac:dyDescent="0.2">
      <c r="A17" s="17">
        <f t="shared" si="0"/>
        <v>9</v>
      </c>
      <c r="B17" s="29" t="s">
        <v>34</v>
      </c>
      <c r="C17" s="30"/>
      <c r="D17" s="30"/>
      <c r="E17" s="30"/>
      <c r="F17" s="30"/>
      <c r="G17" s="30"/>
      <c r="H17" s="28"/>
      <c r="I17" s="28"/>
      <c r="J17" s="28"/>
      <c r="K17" s="25" t="s">
        <v>35</v>
      </c>
      <c r="L17" s="28">
        <v>144005</v>
      </c>
      <c r="M17" s="28">
        <v>176965</v>
      </c>
      <c r="N17" s="26">
        <f>SUM(L17:M17)</f>
        <v>320970</v>
      </c>
      <c r="O17" s="27"/>
      <c r="P17" s="27"/>
      <c r="Q17" s="27">
        <f t="shared" si="2"/>
        <v>144005</v>
      </c>
      <c r="R17" s="27">
        <f t="shared" si="2"/>
        <v>176965</v>
      </c>
      <c r="S17" s="27">
        <f t="shared" si="1"/>
        <v>320970</v>
      </c>
    </row>
    <row r="18" spans="1:20" x14ac:dyDescent="0.2">
      <c r="A18" s="17">
        <f t="shared" si="0"/>
        <v>10</v>
      </c>
      <c r="B18" s="31" t="s">
        <v>36</v>
      </c>
      <c r="C18" s="30">
        <v>108884</v>
      </c>
      <c r="D18" s="30">
        <v>5113</v>
      </c>
      <c r="E18" s="30">
        <f>SUM(C18:D18)</f>
        <v>113997</v>
      </c>
      <c r="F18" s="30"/>
      <c r="G18" s="30"/>
      <c r="H18" s="28">
        <f>C18+F18</f>
        <v>108884</v>
      </c>
      <c r="I18" s="28">
        <f>D18+G18</f>
        <v>5113</v>
      </c>
      <c r="J18" s="28">
        <f t="shared" si="3"/>
        <v>113997</v>
      </c>
      <c r="K18" s="25" t="s">
        <v>37</v>
      </c>
      <c r="L18" s="28"/>
      <c r="M18" s="28">
        <v>14619</v>
      </c>
      <c r="N18" s="26">
        <f>SUM(L18:M18)</f>
        <v>14619</v>
      </c>
      <c r="O18" s="27"/>
      <c r="P18" s="27"/>
      <c r="Q18" s="27">
        <f t="shared" si="2"/>
        <v>0</v>
      </c>
      <c r="R18" s="27">
        <f t="shared" si="2"/>
        <v>14619</v>
      </c>
      <c r="S18" s="27">
        <f t="shared" si="1"/>
        <v>14619</v>
      </c>
    </row>
    <row r="19" spans="1:20" x14ac:dyDescent="0.2">
      <c r="A19" s="17">
        <f t="shared" si="0"/>
        <v>11</v>
      </c>
      <c r="C19" s="30"/>
      <c r="D19" s="30"/>
      <c r="E19" s="30"/>
      <c r="F19" s="30"/>
      <c r="G19" s="30"/>
      <c r="H19" s="28"/>
      <c r="I19" s="28"/>
      <c r="J19" s="28"/>
      <c r="K19" s="25" t="s">
        <v>38</v>
      </c>
      <c r="L19" s="28">
        <v>3</v>
      </c>
      <c r="M19" s="28">
        <v>25689</v>
      </c>
      <c r="N19" s="26">
        <f>SUM(L19:M19)</f>
        <v>25692</v>
      </c>
      <c r="O19" s="27"/>
      <c r="P19" s="27">
        <v>-1000</v>
      </c>
      <c r="Q19" s="27">
        <f t="shared" si="2"/>
        <v>3</v>
      </c>
      <c r="R19" s="27">
        <f t="shared" si="2"/>
        <v>24689</v>
      </c>
      <c r="S19" s="27">
        <f t="shared" si="1"/>
        <v>24692</v>
      </c>
    </row>
    <row r="20" spans="1:20" s="34" customFormat="1" ht="12" customHeight="1" x14ac:dyDescent="0.2">
      <c r="A20" s="17">
        <f t="shared" si="0"/>
        <v>12</v>
      </c>
      <c r="B20" s="2"/>
      <c r="C20" s="30"/>
      <c r="D20" s="30"/>
      <c r="E20" s="30"/>
      <c r="F20" s="30"/>
      <c r="G20" s="30"/>
      <c r="H20" s="28"/>
      <c r="I20" s="28"/>
      <c r="J20" s="32"/>
      <c r="K20" s="121" t="s">
        <v>39</v>
      </c>
      <c r="L20" s="57"/>
      <c r="M20" s="28"/>
      <c r="N20" s="26"/>
      <c r="O20" s="28"/>
      <c r="P20" s="33"/>
      <c r="Q20" s="27"/>
      <c r="R20" s="27"/>
      <c r="S20" s="27"/>
      <c r="T20" s="27"/>
    </row>
    <row r="21" spans="1:20" s="34" customFormat="1" x14ac:dyDescent="0.2">
      <c r="A21" s="17"/>
      <c r="B21" s="2"/>
      <c r="C21" s="30"/>
      <c r="D21" s="30"/>
      <c r="E21" s="30"/>
      <c r="F21" s="30"/>
      <c r="G21" s="30"/>
      <c r="H21" s="28"/>
      <c r="I21" s="28"/>
      <c r="J21" s="32"/>
      <c r="K21" s="122" t="s">
        <v>40</v>
      </c>
      <c r="L21" s="57">
        <v>9465</v>
      </c>
      <c r="M21" s="28"/>
      <c r="N21" s="26">
        <f>SUM(L21:M21)</f>
        <v>9465</v>
      </c>
      <c r="O21" s="28"/>
      <c r="P21" s="33"/>
      <c r="Q21" s="27">
        <f t="shared" si="2"/>
        <v>9465</v>
      </c>
      <c r="R21" s="27">
        <f t="shared" si="2"/>
        <v>0</v>
      </c>
      <c r="S21" s="27">
        <f>Q21+R21</f>
        <v>9465</v>
      </c>
      <c r="T21" s="27"/>
    </row>
    <row r="22" spans="1:20" s="34" customFormat="1" x14ac:dyDescent="0.2">
      <c r="A22" s="17"/>
      <c r="B22" s="2" t="s">
        <v>41</v>
      </c>
      <c r="C22" s="30"/>
      <c r="D22" s="30"/>
      <c r="E22" s="30"/>
      <c r="F22" s="30"/>
      <c r="G22" s="30"/>
      <c r="H22" s="28"/>
      <c r="I22" s="28"/>
      <c r="J22" s="32"/>
      <c r="K22" s="122" t="s">
        <v>42</v>
      </c>
      <c r="L22" s="57">
        <v>46</v>
      </c>
      <c r="M22" s="28"/>
      <c r="N22" s="26">
        <f>SUM(L22:M22)</f>
        <v>46</v>
      </c>
      <c r="O22" s="28"/>
      <c r="P22" s="33"/>
      <c r="Q22" s="27">
        <f t="shared" si="2"/>
        <v>46</v>
      </c>
      <c r="R22" s="27">
        <f t="shared" si="2"/>
        <v>0</v>
      </c>
      <c r="S22" s="27">
        <f>Q22+R22</f>
        <v>46</v>
      </c>
      <c r="T22" s="27"/>
    </row>
    <row r="23" spans="1:20" s="34" customFormat="1" x14ac:dyDescent="0.2">
      <c r="A23" s="17">
        <f>A20+1</f>
        <v>13</v>
      </c>
      <c r="B23" s="2" t="s">
        <v>43</v>
      </c>
      <c r="C23" s="30"/>
      <c r="D23" s="30"/>
      <c r="E23" s="30"/>
      <c r="F23" s="30"/>
      <c r="G23" s="30"/>
      <c r="H23" s="28"/>
      <c r="I23" s="28"/>
      <c r="J23" s="28"/>
      <c r="K23" s="35"/>
      <c r="L23" s="28"/>
      <c r="M23" s="28"/>
      <c r="N23" s="26">
        <f>SUM(L23:M23)</f>
        <v>0</v>
      </c>
      <c r="O23" s="33"/>
      <c r="P23" s="33"/>
      <c r="Q23" s="27">
        <f t="shared" si="2"/>
        <v>0</v>
      </c>
      <c r="R23" s="27">
        <f t="shared" si="2"/>
        <v>0</v>
      </c>
      <c r="S23" s="27">
        <f>Q23+R23</f>
        <v>0</v>
      </c>
    </row>
    <row r="24" spans="1:20" x14ac:dyDescent="0.2">
      <c r="A24" s="17">
        <f t="shared" si="0"/>
        <v>14</v>
      </c>
      <c r="B24" s="22" t="s">
        <v>44</v>
      </c>
      <c r="C24" s="36"/>
      <c r="D24" s="36">
        <v>5122</v>
      </c>
      <c r="E24" s="36">
        <f>D24+C24</f>
        <v>5122</v>
      </c>
      <c r="F24" s="36"/>
      <c r="G24" s="28"/>
      <c r="H24" s="28"/>
      <c r="I24" s="28">
        <f>D24+G24</f>
        <v>5122</v>
      </c>
      <c r="J24" s="28">
        <f t="shared" si="3"/>
        <v>5122</v>
      </c>
      <c r="K24" s="37" t="s">
        <v>45</v>
      </c>
      <c r="L24" s="36">
        <f>SUM(L10:L23)</f>
        <v>428027</v>
      </c>
      <c r="M24" s="36">
        <f t="shared" ref="M24:S24" si="5">SUM(M10:M23)</f>
        <v>656331</v>
      </c>
      <c r="N24" s="36">
        <f t="shared" si="5"/>
        <v>1084358</v>
      </c>
      <c r="O24" s="36">
        <f t="shared" si="5"/>
        <v>0</v>
      </c>
      <c r="P24" s="36">
        <f t="shared" si="5"/>
        <v>-1000</v>
      </c>
      <c r="Q24" s="36">
        <f t="shared" si="5"/>
        <v>428027</v>
      </c>
      <c r="R24" s="36">
        <f t="shared" si="5"/>
        <v>655331</v>
      </c>
      <c r="S24" s="36">
        <f t="shared" si="5"/>
        <v>1083358</v>
      </c>
    </row>
    <row r="25" spans="1:20" x14ac:dyDescent="0.2">
      <c r="A25" s="17">
        <f t="shared" si="0"/>
        <v>15</v>
      </c>
      <c r="B25" s="22" t="s">
        <v>46</v>
      </c>
      <c r="C25" s="30">
        <f>'[2]felh. bev.  '!C16</f>
        <v>0</v>
      </c>
      <c r="D25" s="30">
        <v>1026</v>
      </c>
      <c r="E25" s="30">
        <f>SUM(C25:D25)</f>
        <v>1026</v>
      </c>
      <c r="F25" s="30"/>
      <c r="G25" s="30"/>
      <c r="H25" s="28"/>
      <c r="I25" s="28">
        <f>D25+G25</f>
        <v>1026</v>
      </c>
      <c r="J25" s="28">
        <f t="shared" si="3"/>
        <v>1026</v>
      </c>
      <c r="K25" s="35"/>
      <c r="L25" s="28"/>
      <c r="M25" s="28"/>
      <c r="N25" s="28"/>
      <c r="O25" s="27"/>
      <c r="P25" s="27"/>
      <c r="Q25" s="27"/>
      <c r="R25" s="27"/>
      <c r="S25" s="27"/>
    </row>
    <row r="26" spans="1:20" x14ac:dyDescent="0.2">
      <c r="A26" s="17">
        <f t="shared" si="0"/>
        <v>16</v>
      </c>
      <c r="B26" s="31" t="s">
        <v>47</v>
      </c>
      <c r="C26" s="38"/>
      <c r="D26" s="28">
        <v>2300</v>
      </c>
      <c r="E26" s="28">
        <v>2300</v>
      </c>
      <c r="F26" s="38"/>
      <c r="G26" s="28"/>
      <c r="H26" s="28"/>
      <c r="I26" s="28">
        <f>D26+G26</f>
        <v>2300</v>
      </c>
      <c r="J26" s="28">
        <f t="shared" si="3"/>
        <v>2300</v>
      </c>
      <c r="K26" s="39" t="s">
        <v>48</v>
      </c>
      <c r="L26" s="38"/>
      <c r="M26" s="38"/>
      <c r="N26" s="28"/>
      <c r="O26" s="27"/>
      <c r="P26" s="27"/>
      <c r="Q26" s="27"/>
      <c r="R26" s="27"/>
      <c r="S26" s="27"/>
    </row>
    <row r="27" spans="1:20" x14ac:dyDescent="0.2">
      <c r="A27" s="17">
        <f t="shared" si="0"/>
        <v>17</v>
      </c>
      <c r="B27" s="22" t="s">
        <v>49</v>
      </c>
      <c r="C27" s="28"/>
      <c r="D27" s="28"/>
      <c r="E27" s="28"/>
      <c r="F27" s="28"/>
      <c r="G27" s="28"/>
      <c r="H27" s="28"/>
      <c r="I27" s="28"/>
      <c r="J27" s="28"/>
      <c r="K27" s="25" t="s">
        <v>50</v>
      </c>
      <c r="L27" s="28">
        <v>608252</v>
      </c>
      <c r="M27" s="28">
        <v>668791</v>
      </c>
      <c r="N27" s="28">
        <f t="shared" ref="N27:N32" si="6">SUM(L27:M27)</f>
        <v>1277043</v>
      </c>
      <c r="O27" s="27">
        <v>0</v>
      </c>
      <c r="P27" s="27">
        <v>25000</v>
      </c>
      <c r="Q27" s="27">
        <f t="shared" si="2"/>
        <v>608252</v>
      </c>
      <c r="R27" s="27">
        <f t="shared" si="2"/>
        <v>693791</v>
      </c>
      <c r="S27" s="27">
        <f>Q27+R27</f>
        <v>1302043</v>
      </c>
    </row>
    <row r="28" spans="1:20" x14ac:dyDescent="0.2">
      <c r="A28" s="17">
        <f t="shared" si="0"/>
        <v>18</v>
      </c>
      <c r="B28" s="22"/>
      <c r="C28" s="28"/>
      <c r="D28" s="28"/>
      <c r="E28" s="28"/>
      <c r="F28" s="28"/>
      <c r="G28" s="28"/>
      <c r="H28" s="28"/>
      <c r="I28" s="28"/>
      <c r="J28" s="28"/>
      <c r="K28" s="25" t="s">
        <v>51</v>
      </c>
      <c r="L28" s="28">
        <v>7992</v>
      </c>
      <c r="M28" s="28">
        <f>'[2]felhalm. kiad.  '!H20</f>
        <v>1250</v>
      </c>
      <c r="N28" s="28">
        <f t="shared" si="6"/>
        <v>9242</v>
      </c>
      <c r="O28" s="27"/>
      <c r="P28" s="27"/>
      <c r="Q28" s="27">
        <f t="shared" si="2"/>
        <v>7992</v>
      </c>
      <c r="R28" s="27">
        <f t="shared" si="2"/>
        <v>1250</v>
      </c>
      <c r="S28" s="27">
        <f>Q28+R28</f>
        <v>9242</v>
      </c>
    </row>
    <row r="29" spans="1:20" x14ac:dyDescent="0.2">
      <c r="A29" s="17">
        <f t="shared" si="0"/>
        <v>19</v>
      </c>
      <c r="B29" s="2" t="s">
        <v>52</v>
      </c>
      <c r="C29" s="28">
        <v>2137</v>
      </c>
      <c r="D29" s="28">
        <v>5943</v>
      </c>
      <c r="E29" s="28">
        <f>C29+D29</f>
        <v>8080</v>
      </c>
      <c r="F29" s="28"/>
      <c r="G29" s="28"/>
      <c r="H29" s="28">
        <f>C29+F29</f>
        <v>2137</v>
      </c>
      <c r="I29" s="28">
        <f>D29+G29</f>
        <v>5943</v>
      </c>
      <c r="J29" s="28">
        <f t="shared" si="3"/>
        <v>8080</v>
      </c>
      <c r="K29" s="25" t="s">
        <v>53</v>
      </c>
      <c r="L29" s="28"/>
      <c r="M29" s="28"/>
      <c r="N29" s="28"/>
      <c r="O29" s="27"/>
      <c r="P29" s="27"/>
      <c r="Q29" s="27"/>
      <c r="R29" s="27"/>
      <c r="S29" s="27"/>
    </row>
    <row r="30" spans="1:20" s="34" customFormat="1" x14ac:dyDescent="0.2">
      <c r="A30" s="17">
        <f t="shared" si="0"/>
        <v>20</v>
      </c>
      <c r="B30" s="2" t="s">
        <v>54</v>
      </c>
      <c r="C30" s="28">
        <f>'[2]felh. bev.  '!C34</f>
        <v>3665</v>
      </c>
      <c r="D30" s="28">
        <f>'[2]felh. bev.  '!D34</f>
        <v>2244</v>
      </c>
      <c r="E30" s="28">
        <f>SUM(C30:D30)</f>
        <v>5909</v>
      </c>
      <c r="F30" s="28"/>
      <c r="G30" s="28"/>
      <c r="H30" s="28">
        <f>C30+F30</f>
        <v>3665</v>
      </c>
      <c r="I30" s="28">
        <f>D30+G30</f>
        <v>2244</v>
      </c>
      <c r="J30" s="28">
        <f t="shared" si="3"/>
        <v>5909</v>
      </c>
      <c r="K30" s="25" t="s">
        <v>55</v>
      </c>
      <c r="L30" s="28">
        <v>815</v>
      </c>
      <c r="M30" s="28">
        <f>'[2]felhalm. kiad.  '!H68</f>
        <v>0</v>
      </c>
      <c r="N30" s="28">
        <f t="shared" si="6"/>
        <v>815</v>
      </c>
      <c r="O30" s="27"/>
      <c r="P30" s="33"/>
      <c r="Q30" s="27">
        <f t="shared" si="2"/>
        <v>815</v>
      </c>
      <c r="R30" s="27">
        <f t="shared" si="2"/>
        <v>0</v>
      </c>
      <c r="S30" s="27">
        <f>Q30+R30</f>
        <v>815</v>
      </c>
    </row>
    <row r="31" spans="1:20" x14ac:dyDescent="0.2">
      <c r="A31" s="17">
        <f t="shared" si="0"/>
        <v>21</v>
      </c>
      <c r="C31" s="28"/>
      <c r="D31" s="28"/>
      <c r="E31" s="28"/>
      <c r="F31" s="28"/>
      <c r="G31" s="28"/>
      <c r="H31" s="28"/>
      <c r="I31" s="28"/>
      <c r="J31" s="28"/>
      <c r="K31" s="25" t="s">
        <v>56</v>
      </c>
      <c r="L31" s="28">
        <v>7467</v>
      </c>
      <c r="M31" s="28">
        <v>40667</v>
      </c>
      <c r="N31" s="28">
        <f t="shared" si="6"/>
        <v>48134</v>
      </c>
      <c r="O31" s="27"/>
      <c r="P31" s="27"/>
      <c r="Q31" s="27">
        <f t="shared" si="2"/>
        <v>7467</v>
      </c>
      <c r="R31" s="27">
        <f t="shared" si="2"/>
        <v>40667</v>
      </c>
      <c r="S31" s="27">
        <f>Q31+R31</f>
        <v>48134</v>
      </c>
    </row>
    <row r="32" spans="1:20" s="43" customFormat="1" x14ac:dyDescent="0.2">
      <c r="A32" s="17">
        <f t="shared" si="0"/>
        <v>22</v>
      </c>
      <c r="B32" s="40" t="s">
        <v>57</v>
      </c>
      <c r="C32" s="41">
        <f>C12+C18+C11+C16+C29</f>
        <v>1280230</v>
      </c>
      <c r="D32" s="41">
        <f t="shared" ref="D32:J32" si="7">D12+D18+D11+D16+D29</f>
        <v>965963</v>
      </c>
      <c r="E32" s="41">
        <f t="shared" si="7"/>
        <v>2246193</v>
      </c>
      <c r="F32" s="41">
        <f t="shared" si="7"/>
        <v>0</v>
      </c>
      <c r="G32" s="41">
        <f t="shared" si="7"/>
        <v>0</v>
      </c>
      <c r="H32" s="41">
        <f t="shared" si="7"/>
        <v>1280230</v>
      </c>
      <c r="I32" s="41">
        <f t="shared" si="7"/>
        <v>965963</v>
      </c>
      <c r="J32" s="41">
        <f t="shared" si="7"/>
        <v>2246193</v>
      </c>
      <c r="K32" s="25" t="s">
        <v>58</v>
      </c>
      <c r="L32" s="3"/>
      <c r="M32" s="3">
        <v>24220</v>
      </c>
      <c r="N32" s="28">
        <f t="shared" si="6"/>
        <v>24220</v>
      </c>
      <c r="O32" s="42"/>
      <c r="P32" s="27">
        <v>-24000</v>
      </c>
      <c r="Q32" s="27">
        <f t="shared" si="2"/>
        <v>0</v>
      </c>
      <c r="R32" s="27">
        <f t="shared" si="2"/>
        <v>220</v>
      </c>
      <c r="S32" s="27">
        <f>Q32+R32</f>
        <v>220</v>
      </c>
    </row>
    <row r="33" spans="1:19" x14ac:dyDescent="0.2">
      <c r="A33" s="17">
        <f t="shared" si="0"/>
        <v>23</v>
      </c>
      <c r="B33" s="44" t="s">
        <v>59</v>
      </c>
      <c r="C33" s="36">
        <f>C14+C23+C24+C25+C26+C27+C30+C15</f>
        <v>455909</v>
      </c>
      <c r="D33" s="36">
        <f>D14+D23+D24+D25+D26+D27+D30+D15</f>
        <v>433209</v>
      </c>
      <c r="E33" s="36">
        <f>E14+E23+E24+E25+E26+E27+E30+E15</f>
        <v>889118</v>
      </c>
      <c r="F33" s="36">
        <f>F14+F15+F25+F30</f>
        <v>0</v>
      </c>
      <c r="G33" s="36">
        <f>G14+G15+G25+G30+G26+G24</f>
        <v>0</v>
      </c>
      <c r="H33" s="36">
        <f>H14+H24+H25+H30+H15</f>
        <v>455909</v>
      </c>
      <c r="I33" s="36">
        <f>I14+I24+I25+I30+I15+I26</f>
        <v>433209</v>
      </c>
      <c r="J33" s="36">
        <f>H33+I33</f>
        <v>889118</v>
      </c>
      <c r="K33" s="45" t="s">
        <v>60</v>
      </c>
      <c r="L33" s="36">
        <f>SUM(L27:L32)</f>
        <v>624526</v>
      </c>
      <c r="M33" s="36">
        <f>SUM(M27:M32)</f>
        <v>734928</v>
      </c>
      <c r="N33" s="36">
        <f>SUM(N27:N32)</f>
        <v>1359454</v>
      </c>
      <c r="O33" s="33">
        <f>O27+O28+O30+O31+O32</f>
        <v>0</v>
      </c>
      <c r="P33" s="33">
        <f>P27+P28+P30+P31+P32</f>
        <v>1000</v>
      </c>
      <c r="Q33" s="33">
        <f t="shared" si="2"/>
        <v>624526</v>
      </c>
      <c r="R33" s="33">
        <f t="shared" si="2"/>
        <v>735928</v>
      </c>
      <c r="S33" s="33">
        <f>Q33+R33</f>
        <v>1360454</v>
      </c>
    </row>
    <row r="34" spans="1:19" x14ac:dyDescent="0.2">
      <c r="A34" s="17">
        <f t="shared" si="0"/>
        <v>24</v>
      </c>
      <c r="B34" s="46" t="s">
        <v>61</v>
      </c>
      <c r="C34" s="38">
        <f>SUM(C32:C33)</f>
        <v>1736139</v>
      </c>
      <c r="D34" s="38">
        <f>SUM(D32:D33)</f>
        <v>1399172</v>
      </c>
      <c r="E34" s="38">
        <f>SUM(C34:D34)</f>
        <v>3135311</v>
      </c>
      <c r="F34" s="38">
        <f>F33+F32+F26</f>
        <v>0</v>
      </c>
      <c r="G34" s="38">
        <f>G33+G32</f>
        <v>0</v>
      </c>
      <c r="H34" s="38">
        <f>H32+H33</f>
        <v>1736139</v>
      </c>
      <c r="I34" s="38">
        <f>I32+I33</f>
        <v>1399172</v>
      </c>
      <c r="J34" s="38">
        <f>J32+J33</f>
        <v>3135311</v>
      </c>
      <c r="K34" s="47" t="s">
        <v>62</v>
      </c>
      <c r="L34" s="38">
        <f>L24+L33</f>
        <v>1052553</v>
      </c>
      <c r="M34" s="38">
        <f>M24+M33</f>
        <v>1391259</v>
      </c>
      <c r="N34" s="38">
        <f>N24+N33</f>
        <v>2443812</v>
      </c>
      <c r="O34" s="42">
        <f>O33+O24</f>
        <v>0</v>
      </c>
      <c r="P34" s="42">
        <f>P33+P24</f>
        <v>0</v>
      </c>
      <c r="Q34" s="42">
        <f>Q33+Q24</f>
        <v>1052553</v>
      </c>
      <c r="R34" s="42">
        <f>R33+R24</f>
        <v>1391259</v>
      </c>
      <c r="S34" s="42">
        <f>S33+S24</f>
        <v>2443812</v>
      </c>
    </row>
    <row r="35" spans="1:19" x14ac:dyDescent="0.2">
      <c r="A35" s="17">
        <f t="shared" si="0"/>
        <v>25</v>
      </c>
      <c r="B35" s="48"/>
      <c r="C35" s="28"/>
      <c r="D35" s="28"/>
      <c r="E35" s="28"/>
      <c r="F35" s="28"/>
      <c r="G35" s="28"/>
      <c r="H35" s="28"/>
      <c r="I35" s="28"/>
      <c r="J35" s="28"/>
      <c r="K35" s="35"/>
      <c r="L35" s="28"/>
      <c r="M35" s="28"/>
      <c r="N35" s="28"/>
      <c r="O35" s="27"/>
      <c r="P35" s="27"/>
    </row>
    <row r="36" spans="1:19" x14ac:dyDescent="0.2">
      <c r="A36" s="17">
        <f t="shared" si="0"/>
        <v>26</v>
      </c>
      <c r="B36" s="46" t="s">
        <v>63</v>
      </c>
      <c r="C36" s="38">
        <f>C34-L53</f>
        <v>-253327</v>
      </c>
      <c r="D36" s="38">
        <f>D34-M53</f>
        <v>-561202</v>
      </c>
      <c r="E36" s="38">
        <f>SUM(C36:D36)</f>
        <v>-814529</v>
      </c>
      <c r="F36" s="38">
        <f>F34-O53</f>
        <v>0</v>
      </c>
      <c r="G36" s="38">
        <f>G34-P53</f>
        <v>0</v>
      </c>
      <c r="H36" s="38">
        <f>H34-Q53</f>
        <v>-253327</v>
      </c>
      <c r="I36" s="38">
        <f>I34-R53</f>
        <v>-561202</v>
      </c>
      <c r="J36" s="38">
        <f>J34-S53</f>
        <v>-814529</v>
      </c>
      <c r="K36" s="37"/>
      <c r="L36" s="49"/>
      <c r="M36" s="49"/>
      <c r="N36" s="49"/>
      <c r="O36" s="27"/>
      <c r="P36" s="27"/>
    </row>
    <row r="37" spans="1:19" s="43" customFormat="1" x14ac:dyDescent="0.2">
      <c r="A37" s="17">
        <f t="shared" si="0"/>
        <v>27</v>
      </c>
      <c r="B37" s="48"/>
      <c r="C37" s="28"/>
      <c r="D37" s="28"/>
      <c r="E37" s="28"/>
      <c r="F37" s="28"/>
      <c r="G37" s="28"/>
      <c r="H37" s="28"/>
      <c r="I37" s="28"/>
      <c r="J37" s="28"/>
      <c r="K37" s="35"/>
      <c r="L37" s="28"/>
      <c r="M37" s="28"/>
      <c r="N37" s="28"/>
      <c r="O37" s="42"/>
      <c r="P37" s="42"/>
    </row>
    <row r="38" spans="1:19" s="43" customFormat="1" x14ac:dyDescent="0.2">
      <c r="A38" s="17">
        <f t="shared" si="0"/>
        <v>28</v>
      </c>
      <c r="B38" s="50" t="s">
        <v>64</v>
      </c>
      <c r="C38" s="51"/>
      <c r="D38" s="51"/>
      <c r="E38" s="51"/>
      <c r="F38" s="51"/>
      <c r="G38" s="51"/>
      <c r="H38" s="51"/>
      <c r="I38" s="51"/>
      <c r="J38" s="51"/>
      <c r="K38" s="39" t="s">
        <v>65</v>
      </c>
      <c r="L38" s="38"/>
      <c r="M38" s="38"/>
      <c r="N38" s="38"/>
      <c r="O38" s="42"/>
      <c r="P38" s="42"/>
    </row>
    <row r="39" spans="1:19" s="43" customFormat="1" x14ac:dyDescent="0.2">
      <c r="A39" s="17">
        <f t="shared" si="0"/>
        <v>29</v>
      </c>
      <c r="B39" s="52" t="s">
        <v>66</v>
      </c>
      <c r="C39" s="51"/>
      <c r="D39" s="51"/>
      <c r="E39" s="51"/>
      <c r="F39" s="51"/>
      <c r="G39" s="51"/>
      <c r="H39" s="51"/>
      <c r="I39" s="51"/>
      <c r="J39" s="51"/>
      <c r="K39" s="25" t="s">
        <v>67</v>
      </c>
      <c r="L39" s="53"/>
      <c r="M39" s="54"/>
      <c r="N39" s="54"/>
      <c r="O39" s="42"/>
      <c r="P39" s="42"/>
    </row>
    <row r="40" spans="1:19" s="43" customFormat="1" ht="22.5" x14ac:dyDescent="0.2">
      <c r="A40" s="17">
        <f t="shared" si="0"/>
        <v>30</v>
      </c>
      <c r="B40" s="2" t="s">
        <v>68</v>
      </c>
      <c r="C40" s="51"/>
      <c r="D40" s="51"/>
      <c r="E40" s="51"/>
      <c r="F40" s="51"/>
      <c r="G40" s="51"/>
      <c r="H40" s="51"/>
      <c r="I40" s="51"/>
      <c r="J40" s="51"/>
      <c r="K40" s="55" t="s">
        <v>69</v>
      </c>
      <c r="L40" s="38"/>
      <c r="M40" s="38"/>
      <c r="N40" s="38"/>
      <c r="O40" s="42"/>
      <c r="P40" s="42"/>
    </row>
    <row r="41" spans="1:19" x14ac:dyDescent="0.2">
      <c r="A41" s="17">
        <f t="shared" si="0"/>
        <v>31</v>
      </c>
      <c r="B41" s="52" t="s">
        <v>70</v>
      </c>
      <c r="C41" s="56"/>
      <c r="D41" s="57"/>
      <c r="E41" s="57">
        <f>SUM(C41:D41)</f>
        <v>0</v>
      </c>
      <c r="F41" s="57"/>
      <c r="G41" s="57"/>
      <c r="H41" s="57"/>
      <c r="I41" s="57"/>
      <c r="J41" s="57"/>
      <c r="K41" s="25" t="s">
        <v>71</v>
      </c>
      <c r="L41" s="38"/>
      <c r="M41" s="38"/>
      <c r="N41" s="38"/>
      <c r="O41" s="27"/>
      <c r="P41" s="27"/>
    </row>
    <row r="42" spans="1:19" x14ac:dyDescent="0.2">
      <c r="A42" s="17">
        <f t="shared" si="0"/>
        <v>32</v>
      </c>
      <c r="B42" s="52" t="s">
        <v>72</v>
      </c>
      <c r="C42" s="24"/>
      <c r="D42" s="24"/>
      <c r="E42" s="24"/>
      <c r="F42" s="24"/>
      <c r="G42" s="24"/>
      <c r="H42" s="24"/>
      <c r="I42" s="24"/>
      <c r="J42" s="24"/>
      <c r="K42" s="25" t="s">
        <v>73</v>
      </c>
      <c r="L42" s="53"/>
      <c r="M42" s="53"/>
      <c r="N42" s="53"/>
      <c r="O42" s="27"/>
      <c r="P42" s="27"/>
    </row>
    <row r="43" spans="1:19" x14ac:dyDescent="0.2">
      <c r="A43" s="17">
        <f t="shared" si="0"/>
        <v>33</v>
      </c>
      <c r="B43" s="52" t="s">
        <v>74</v>
      </c>
      <c r="C43" s="24">
        <v>253327</v>
      </c>
      <c r="D43" s="24">
        <v>348864</v>
      </c>
      <c r="E43" s="24">
        <f>SUM(C43:D43)</f>
        <v>602191</v>
      </c>
      <c r="F43" s="24"/>
      <c r="G43" s="58"/>
      <c r="H43" s="58">
        <f>C43+F43</f>
        <v>253327</v>
      </c>
      <c r="I43" s="58">
        <f>D43+G43</f>
        <v>348864</v>
      </c>
      <c r="J43" s="58">
        <f>H43+I43</f>
        <v>602191</v>
      </c>
      <c r="K43" s="25" t="s">
        <v>75</v>
      </c>
      <c r="L43" s="53"/>
      <c r="M43" s="53"/>
      <c r="N43" s="53"/>
      <c r="O43" s="27"/>
      <c r="P43" s="27"/>
    </row>
    <row r="44" spans="1:19" x14ac:dyDescent="0.2">
      <c r="A44" s="17">
        <f t="shared" si="0"/>
        <v>34</v>
      </c>
      <c r="B44" s="57" t="s">
        <v>76</v>
      </c>
      <c r="C44" s="24"/>
      <c r="D44" s="24"/>
      <c r="E44" s="24"/>
      <c r="F44" s="24"/>
      <c r="G44" s="24"/>
      <c r="H44" s="24"/>
      <c r="I44" s="24"/>
      <c r="J44" s="24"/>
      <c r="K44" s="25" t="s">
        <v>77</v>
      </c>
      <c r="L44" s="38"/>
      <c r="M44" s="38"/>
      <c r="N44" s="28"/>
      <c r="O44" s="27"/>
      <c r="P44" s="27"/>
    </row>
    <row r="45" spans="1:19" ht="21" x14ac:dyDescent="0.2">
      <c r="A45" s="17">
        <f t="shared" si="0"/>
        <v>35</v>
      </c>
      <c r="B45" s="57" t="s">
        <v>78</v>
      </c>
      <c r="C45" s="51"/>
      <c r="D45" s="51"/>
      <c r="E45" s="51"/>
      <c r="F45" s="51"/>
      <c r="G45" s="51"/>
      <c r="H45" s="51"/>
      <c r="I45" s="51"/>
      <c r="J45" s="51"/>
      <c r="K45" s="25" t="s">
        <v>79</v>
      </c>
      <c r="L45" s="38"/>
      <c r="M45" s="38"/>
      <c r="N45" s="28"/>
      <c r="O45" s="27"/>
      <c r="P45" s="27"/>
    </row>
    <row r="46" spans="1:19" x14ac:dyDescent="0.2">
      <c r="A46" s="17">
        <f t="shared" si="0"/>
        <v>36</v>
      </c>
      <c r="B46" s="52" t="s">
        <v>80</v>
      </c>
      <c r="C46" s="24"/>
      <c r="D46" s="24"/>
      <c r="E46" s="24"/>
      <c r="F46" s="24"/>
      <c r="G46" s="24"/>
      <c r="H46" s="24"/>
      <c r="I46" s="24"/>
      <c r="J46" s="24"/>
      <c r="K46" s="25" t="s">
        <v>81</v>
      </c>
      <c r="L46" s="28"/>
      <c r="M46" s="28"/>
      <c r="N46" s="28"/>
      <c r="O46" s="27"/>
      <c r="P46" s="27"/>
    </row>
    <row r="47" spans="1:19" x14ac:dyDescent="0.2">
      <c r="A47" s="17">
        <f t="shared" si="0"/>
        <v>37</v>
      </c>
      <c r="B47" s="52" t="s">
        <v>82</v>
      </c>
      <c r="C47" s="24"/>
      <c r="D47" s="24"/>
      <c r="E47" s="24"/>
      <c r="F47" s="24"/>
      <c r="G47" s="24"/>
      <c r="H47" s="24"/>
      <c r="I47" s="24"/>
      <c r="J47" s="24"/>
      <c r="K47" s="25" t="s">
        <v>83</v>
      </c>
      <c r="L47" s="28">
        <v>855093</v>
      </c>
      <c r="M47" s="28">
        <v>548239</v>
      </c>
      <c r="N47" s="28">
        <f>SUM(L47:M47)</f>
        <v>1403332</v>
      </c>
      <c r="O47" s="27"/>
      <c r="P47" s="27"/>
      <c r="Q47" s="27">
        <f>L47+O47</f>
        <v>855093</v>
      </c>
      <c r="R47" s="27">
        <f>M47+P47</f>
        <v>548239</v>
      </c>
      <c r="S47" s="27">
        <f>Q47+R47</f>
        <v>1403332</v>
      </c>
    </row>
    <row r="48" spans="1:19" x14ac:dyDescent="0.2">
      <c r="A48" s="17">
        <f t="shared" si="0"/>
        <v>38</v>
      </c>
      <c r="B48" s="52" t="s">
        <v>84</v>
      </c>
      <c r="C48" s="24"/>
      <c r="D48" s="24"/>
      <c r="E48" s="24"/>
      <c r="F48" s="24"/>
      <c r="G48" s="24"/>
      <c r="H48" s="24"/>
      <c r="I48" s="24"/>
      <c r="J48" s="24"/>
      <c r="K48" s="25" t="s">
        <v>85</v>
      </c>
      <c r="L48" s="28">
        <v>81820</v>
      </c>
      <c r="M48" s="28">
        <v>20876</v>
      </c>
      <c r="N48" s="28">
        <f>SUM(L48:M48)</f>
        <v>102696</v>
      </c>
      <c r="O48" s="27"/>
      <c r="P48" s="27"/>
      <c r="Q48" s="27">
        <f>L48+O48</f>
        <v>81820</v>
      </c>
      <c r="R48" s="27">
        <f>M48+P48</f>
        <v>20876</v>
      </c>
      <c r="S48" s="27">
        <f>Q48+R48</f>
        <v>102696</v>
      </c>
    </row>
    <row r="49" spans="1:19" x14ac:dyDescent="0.2">
      <c r="A49" s="17">
        <f t="shared" si="0"/>
        <v>39</v>
      </c>
      <c r="B49" s="52" t="s">
        <v>86</v>
      </c>
      <c r="C49" s="24"/>
      <c r="D49" s="24">
        <v>212338</v>
      </c>
      <c r="E49" s="24">
        <f>SUM(C49:D49)</f>
        <v>212338</v>
      </c>
      <c r="F49" s="24"/>
      <c r="G49" s="24"/>
      <c r="H49" s="24">
        <f>C49+F49</f>
        <v>0</v>
      </c>
      <c r="I49" s="24">
        <f>D49+G49</f>
        <v>212338</v>
      </c>
      <c r="J49" s="24">
        <f>H49+I49</f>
        <v>212338</v>
      </c>
      <c r="K49" s="25" t="s">
        <v>87</v>
      </c>
      <c r="L49" s="28"/>
      <c r="M49" s="28"/>
      <c r="N49" s="28"/>
      <c r="O49" s="27"/>
      <c r="P49" s="27"/>
    </row>
    <row r="50" spans="1:19" x14ac:dyDescent="0.2">
      <c r="A50" s="17">
        <f t="shared" si="0"/>
        <v>40</v>
      </c>
      <c r="B50" s="52" t="s">
        <v>88</v>
      </c>
      <c r="C50" s="24"/>
      <c r="D50" s="24"/>
      <c r="E50" s="24"/>
      <c r="F50" s="24"/>
      <c r="G50" s="24"/>
      <c r="H50" s="24"/>
      <c r="I50" s="24"/>
      <c r="J50" s="24"/>
      <c r="K50" s="25" t="s">
        <v>89</v>
      </c>
      <c r="L50" s="28"/>
      <c r="M50" s="28"/>
      <c r="N50" s="28"/>
      <c r="O50" s="59"/>
      <c r="P50" s="59"/>
    </row>
    <row r="51" spans="1:19" ht="21" x14ac:dyDescent="0.2">
      <c r="A51" s="17">
        <f t="shared" si="0"/>
        <v>41</v>
      </c>
      <c r="B51" s="52"/>
      <c r="C51" s="24"/>
      <c r="D51" s="24"/>
      <c r="E51" s="24"/>
      <c r="F51" s="24"/>
      <c r="G51" s="24"/>
      <c r="H51" s="24"/>
      <c r="I51" s="24"/>
      <c r="J51" s="24"/>
      <c r="K51" s="25" t="s">
        <v>90</v>
      </c>
      <c r="L51" s="28"/>
      <c r="M51" s="28"/>
      <c r="N51" s="28"/>
      <c r="O51" s="59"/>
      <c r="P51" s="59"/>
    </row>
    <row r="52" spans="1:19" ht="12" thickBot="1" x14ac:dyDescent="0.25">
      <c r="A52" s="17">
        <f t="shared" si="0"/>
        <v>42</v>
      </c>
      <c r="B52" s="46" t="s">
        <v>91</v>
      </c>
      <c r="C52" s="60">
        <f>SUM(C39:C50)</f>
        <v>253327</v>
      </c>
      <c r="D52" s="60">
        <f>SUM(D39:D50)</f>
        <v>561202</v>
      </c>
      <c r="E52" s="61">
        <f>SUM(E39:E50)</f>
        <v>814529</v>
      </c>
      <c r="F52" s="61">
        <f>F43+F49</f>
        <v>0</v>
      </c>
      <c r="G52" s="61">
        <f>G43+G49</f>
        <v>0</v>
      </c>
      <c r="H52" s="61">
        <f>H43+H49</f>
        <v>253327</v>
      </c>
      <c r="I52" s="61">
        <f>I43+I49</f>
        <v>561202</v>
      </c>
      <c r="J52" s="61">
        <f>J43+J49</f>
        <v>814529</v>
      </c>
      <c r="K52" s="39" t="s">
        <v>92</v>
      </c>
      <c r="L52" s="36">
        <f>SUM(L39:L51)</f>
        <v>936913</v>
      </c>
      <c r="M52" s="36">
        <f>SUM(M39:M51)</f>
        <v>569115</v>
      </c>
      <c r="N52" s="36">
        <f>SUM(N39:N51)</f>
        <v>1506028</v>
      </c>
      <c r="O52" s="33">
        <f>O47+O48</f>
        <v>0</v>
      </c>
      <c r="P52" s="33">
        <f>P47+P48</f>
        <v>0</v>
      </c>
      <c r="Q52" s="33">
        <f>Q47+Q48</f>
        <v>936913</v>
      </c>
      <c r="R52" s="33">
        <f>R47+R48</f>
        <v>569115</v>
      </c>
      <c r="S52" s="33">
        <f>S47+S48</f>
        <v>1506028</v>
      </c>
    </row>
    <row r="53" spans="1:19" ht="12" thickBot="1" x14ac:dyDescent="0.25">
      <c r="A53" s="17">
        <f t="shared" si="0"/>
        <v>43</v>
      </c>
      <c r="B53" s="62" t="s">
        <v>93</v>
      </c>
      <c r="C53" s="63">
        <f>C34+C52</f>
        <v>1989466</v>
      </c>
      <c r="D53" s="64">
        <f>D34+D52</f>
        <v>1960374</v>
      </c>
      <c r="E53" s="65">
        <f>E34+E52</f>
        <v>3949840</v>
      </c>
      <c r="F53" s="66">
        <f>F52+F34</f>
        <v>0</v>
      </c>
      <c r="G53" s="66">
        <f>G52+G34</f>
        <v>0</v>
      </c>
      <c r="H53" s="66">
        <f>H34+H52</f>
        <v>1989466</v>
      </c>
      <c r="I53" s="66">
        <f>I34+I52</f>
        <v>1960374</v>
      </c>
      <c r="J53" s="67">
        <f>J34+J52</f>
        <v>3949840</v>
      </c>
      <c r="K53" s="68" t="s">
        <v>94</v>
      </c>
      <c r="L53" s="69">
        <f t="shared" ref="L53:S53" si="8">L34+L52</f>
        <v>1989466</v>
      </c>
      <c r="M53" s="69">
        <f t="shared" si="8"/>
        <v>1960374</v>
      </c>
      <c r="N53" s="65">
        <f t="shared" si="8"/>
        <v>3949840</v>
      </c>
      <c r="O53" s="70">
        <f t="shared" si="8"/>
        <v>0</v>
      </c>
      <c r="P53" s="70">
        <f t="shared" si="8"/>
        <v>0</v>
      </c>
      <c r="Q53" s="70">
        <f t="shared" si="8"/>
        <v>1989466</v>
      </c>
      <c r="R53" s="70">
        <f t="shared" si="8"/>
        <v>1960374</v>
      </c>
      <c r="S53" s="71">
        <f t="shared" si="8"/>
        <v>3949840</v>
      </c>
    </row>
    <row r="54" spans="1:19" x14ac:dyDescent="0.2">
      <c r="B54" s="72"/>
      <c r="C54" s="53"/>
      <c r="D54" s="53"/>
      <c r="E54" s="53"/>
      <c r="F54" s="53"/>
      <c r="G54" s="53"/>
      <c r="H54" s="53"/>
      <c r="I54" s="53"/>
      <c r="J54" s="53"/>
      <c r="K54" s="73"/>
      <c r="L54" s="53"/>
      <c r="M54" s="53"/>
      <c r="N54" s="53"/>
    </row>
    <row r="56" spans="1:19" x14ac:dyDescent="0.2">
      <c r="K56" s="75"/>
      <c r="P56" s="76"/>
      <c r="R56" s="76"/>
      <c r="S56" s="76"/>
    </row>
    <row r="57" spans="1:19" x14ac:dyDescent="0.2">
      <c r="K57" s="75"/>
      <c r="P57" s="76"/>
      <c r="R57" s="76"/>
      <c r="S57" s="76"/>
    </row>
    <row r="58" spans="1:19" x14ac:dyDescent="0.2">
      <c r="B58" s="77"/>
      <c r="G58" s="78"/>
      <c r="I58" s="78"/>
      <c r="J58" s="78"/>
      <c r="K58" s="75"/>
      <c r="P58" s="76"/>
      <c r="R58" s="76"/>
      <c r="S58" s="76"/>
    </row>
    <row r="59" spans="1:19" x14ac:dyDescent="0.2">
      <c r="B59" s="77"/>
      <c r="G59" s="78"/>
      <c r="I59" s="78"/>
      <c r="J59" s="78"/>
      <c r="K59" s="75"/>
      <c r="P59" s="76"/>
      <c r="R59" s="76"/>
      <c r="S59" s="76"/>
    </row>
    <row r="60" spans="1:19" ht="12" customHeight="1" x14ac:dyDescent="0.2">
      <c r="B60" s="77"/>
      <c r="F60" s="78"/>
      <c r="G60" s="78"/>
      <c r="H60" s="78"/>
      <c r="I60" s="78"/>
      <c r="J60" s="78"/>
      <c r="K60" s="75"/>
      <c r="P60" s="76"/>
      <c r="R60" s="76"/>
      <c r="S60" s="76"/>
    </row>
    <row r="61" spans="1:19" x14ac:dyDescent="0.2">
      <c r="R61" s="7"/>
      <c r="S61" s="7"/>
    </row>
    <row r="62" spans="1:19" x14ac:dyDescent="0.2">
      <c r="I62" s="79"/>
      <c r="J62" s="79"/>
      <c r="K62" s="80"/>
      <c r="L62" s="79"/>
      <c r="M62" s="79"/>
      <c r="N62" s="79"/>
      <c r="O62" s="81"/>
      <c r="P62" s="81"/>
      <c r="R62" s="81"/>
      <c r="S62" s="81"/>
    </row>
  </sheetData>
  <mergeCells count="19">
    <mergeCell ref="L7:N7"/>
    <mergeCell ref="O7:P7"/>
    <mergeCell ref="Q7:S7"/>
    <mergeCell ref="K1:S1"/>
    <mergeCell ref="B3:S3"/>
    <mergeCell ref="B4:S4"/>
    <mergeCell ref="B5:S5"/>
    <mergeCell ref="K6:K7"/>
    <mergeCell ref="L6:N6"/>
    <mergeCell ref="O6:P6"/>
    <mergeCell ref="Q6:S6"/>
    <mergeCell ref="A6:A8"/>
    <mergeCell ref="B6:B7"/>
    <mergeCell ref="C6:E6"/>
    <mergeCell ref="F6:G6"/>
    <mergeCell ref="H6:J6"/>
    <mergeCell ref="C7:E7"/>
    <mergeCell ref="F7:G7"/>
    <mergeCell ref="H7:J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Önk és int</vt:lpstr>
      <vt:lpstr>önk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2014-12-22T12:50:52Z</dcterms:modified>
</cp:coreProperties>
</file>