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4"/>
  </bookViews>
  <sheets>
    <sheet name="T-I-1" sheetId="1" r:id="rId1"/>
    <sheet name="T-I-2" sheetId="2" r:id="rId2"/>
    <sheet name="T-1-3" sheetId="3" r:id="rId3"/>
    <sheet name="T-I-4" sheetId="4" r:id="rId4"/>
    <sheet name="T-1-5" sheetId="5" r:id="rId5"/>
    <sheet name="T-II-8-1" sheetId="6" r:id="rId6"/>
    <sheet name="T-II-8-2" sheetId="7" r:id="rId7"/>
    <sheet name="T-III" sheetId="8" r:id="rId8"/>
  </sheets>
  <definedNames>
    <definedName name="_xlnm.Print_Titles" localSheetId="4">'T-1-5'!$7:$8</definedName>
    <definedName name="_xlnm.Print_Titles" localSheetId="0">'T-I-1'!$9:$10</definedName>
    <definedName name="_xlnm.Print_Titles" localSheetId="3">'T-I-4'!$6:$7</definedName>
    <definedName name="_xlnm.Print_Titles" localSheetId="7">'T-III'!$8:$9</definedName>
  </definedNames>
  <calcPr fullCalcOnLoad="1"/>
</workbook>
</file>

<file path=xl/sharedStrings.xml><?xml version="1.0" encoding="utf-8"?>
<sst xmlns="http://schemas.openxmlformats.org/spreadsheetml/2006/main" count="325" uniqueCount="147">
  <si>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</si>
  <si>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</si>
  <si>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</si>
  <si>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</si>
  <si>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</si>
  <si>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</si>
  <si>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</si>
  <si>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</si>
  <si>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</si>
  <si>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</si>
  <si>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</si>
  <si>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</si>
  <si>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</si>
  <si>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</si>
  <si>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</si>
  <si>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</si>
  <si>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</si>
  <si>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</si>
  <si>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</si>
  <si>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</si>
  <si>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</si>
  <si>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</si>
  <si>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Előirányzat átcsoportosítás céltartalék terhére</t>
  </si>
  <si>
    <t>Egyenleg:</t>
  </si>
  <si>
    <t>T/III. számú melléklet</t>
  </si>
  <si>
    <t>Önerő</t>
  </si>
  <si>
    <t>Eredmény</t>
  </si>
  <si>
    <t>Pályázati alap</t>
  </si>
  <si>
    <t>T/I/5. számú táblázat</t>
  </si>
  <si>
    <t>Dologi kiadás</t>
  </si>
  <si>
    <t>ÁHT-n kívüli működési pénzeszköz átadás</t>
  </si>
  <si>
    <t>Gróf I. Festetics György Művelődési Központ</t>
  </si>
  <si>
    <t>Intézményfinanszírozás</t>
  </si>
  <si>
    <t>Személyi jellegű kiadás</t>
  </si>
  <si>
    <t>Általános tartalék</t>
  </si>
  <si>
    <t>Működési célú tám. önkormányzati forrásból</t>
  </si>
  <si>
    <t>Támogatás értékű működési bevétel</t>
  </si>
  <si>
    <t>116-32/2008. ikt. sz.</t>
  </si>
  <si>
    <t>Március 9-i népszavazás</t>
  </si>
  <si>
    <t>Pénzforgalom nélküli bevétel</t>
  </si>
  <si>
    <t>2007. évi normatív állami hozzáj. és kötött felh. norm. t. különbözet</t>
  </si>
  <si>
    <t>Népszavazás</t>
  </si>
  <si>
    <t>Munkaadót terhelő járulék</t>
  </si>
  <si>
    <t>Testületi hatáskörben felhasználható</t>
  </si>
  <si>
    <t>Támogatás értékű működési pénzeszköz átadás</t>
  </si>
  <si>
    <t>34/2008. (II. 26.) KT.  hat.</t>
  </si>
  <si>
    <t>Helyiadó átadás Khely, Alsópáhok r., térfigyelő rendszer</t>
  </si>
  <si>
    <t>ÁHT-n kívüli, működési pénzeszköz átadás</t>
  </si>
  <si>
    <t>Igazgatás dologi kiadás</t>
  </si>
  <si>
    <t>ÁHT-n kívüli felhalmozási célú pénzeszköz átadás</t>
  </si>
  <si>
    <t>Hévízi Önkéntes Tűzoltó Egyesület</t>
  </si>
  <si>
    <t>Hetednapi Adventista Egyház Hévízi Gyülekezete</t>
  </si>
  <si>
    <t>Keszhely Város és Vonzáskörzete Tűzelleni Védekezéséért Közalapítv.</t>
  </si>
  <si>
    <t>ÁHT-n kívüli felhalmozási célú pénzeszköz átadás összesen:</t>
  </si>
  <si>
    <t>ÁHT-n kívüli fejlesztési pénzeszköz átadás</t>
  </si>
  <si>
    <t>2645-__/2008. ikt. sz.</t>
  </si>
  <si>
    <t>Felhalmozási célú kiadás</t>
  </si>
  <si>
    <t>Felhalmozási célú kiadás összesen:</t>
  </si>
  <si>
    <t>Hévíz-Alsópáhok elkerülőút 73178 jelű bekötőút összeköt. kivit. és kisaj.</t>
  </si>
  <si>
    <t>Hévíz Gyógyhely Városközpont rehabilitációs tanulmány</t>
  </si>
  <si>
    <t>Hévíz Gyógyhely Városközpont rehabilitációs tanulmány ÁFA</t>
  </si>
  <si>
    <t>Támogatás értékű fejlesztési célú pénzeszköz átadás</t>
  </si>
  <si>
    <t>22/2008. (II. 12.) KT. hat.</t>
  </si>
  <si>
    <t>Balatoni térség turisztikai vonzerő projekt elkészítés és siker díja</t>
  </si>
  <si>
    <t>47/2008. (II. 12.) KT. hat.</t>
  </si>
  <si>
    <t>Közösségi közlekedés infrastrukt. fejl. projekt. tervezési ktg. sikerdíj megvalósíthatósági tanulmány</t>
  </si>
  <si>
    <t>Közösségi közlekedés infrastrukt. fejl. projekt. tervezési ktg. sikerdíj megvalósíthatósági tanulmány ÁFA</t>
  </si>
  <si>
    <t>42-4/2007. ikt. sz.</t>
  </si>
  <si>
    <t>Közoktatási infrastruktúra és szolgáltatások fejlesztése projekt megvalósítási tanulmány és sikerdíj</t>
  </si>
  <si>
    <t>Közoktatási infrastr. és szolg. fejl. projekt megvalósítási tanulmány és sikerdíj ÁFA</t>
  </si>
  <si>
    <t>Polgármesteri hatáskörben felhasználható</t>
  </si>
  <si>
    <t>69-19, 20, 21/2008. ikt. sz.</t>
  </si>
  <si>
    <t>ÁHT-n kívüli működési pénzeszköz átadás összesen:</t>
  </si>
  <si>
    <t>Egyesületek, szövetségek egyéb szervezetek támogatása</t>
  </si>
  <si>
    <t>69-13/2008. ikt. sz.</t>
  </si>
  <si>
    <t>Értelmi fogyatékos Gyermekek Alapítvány támogatása</t>
  </si>
  <si>
    <t>Dévai Szent Ferenc Alapítvány támogatása</t>
  </si>
  <si>
    <t>69-37/2008. ikt. sz.</t>
  </si>
  <si>
    <t>Római Katolikus Egyházközösség Hévíz támogatása</t>
  </si>
  <si>
    <t>SOS Szolgálat Alapítvány támogatása</t>
  </si>
  <si>
    <t>Előirányzat átcsoportosítás általános tartalék terhére</t>
  </si>
  <si>
    <t>34/2008. (II. 26.) KT. hat.</t>
  </si>
  <si>
    <t>ÁHT-n kívüli működési c. pénzeszköz átadás</t>
  </si>
  <si>
    <t>Hévízi Szobakiadók Szövetsége</t>
  </si>
  <si>
    <t>Adatok e Ft-ban</t>
  </si>
  <si>
    <t>Sorsz.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</si>
  <si>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</si>
  <si>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</si>
  <si>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</si>
  <si>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</si>
  <si>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</si>
  <si>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 forrása</t>
  </si>
  <si>
    <t>azonosítója</t>
  </si>
  <si>
    <t>címe</t>
  </si>
  <si>
    <t>célja</t>
  </si>
  <si>
    <t>Polgármesteri Hivatal:</t>
  </si>
  <si>
    <t>1.</t>
  </si>
  <si>
    <t>Nyugat-dunántúli Operatív Program</t>
  </si>
  <si>
    <t>103/2007. (VII. 10.)</t>
  </si>
  <si>
    <t>Alapszintű közszolgáltatások fejlesztésének támogatása</t>
  </si>
  <si>
    <t>Orvosi rendelő (Hévíz, József A. u. 2.) akadálymentesítése</t>
  </si>
  <si>
    <t>2.</t>
  </si>
  <si>
    <t>190/2007. (XII. 18.)</t>
  </si>
  <si>
    <t>Közoktatási infrastruktúra és szolgáltatások fejlesztése</t>
  </si>
  <si>
    <t>Brunszvik T.N. O. Óvoda Sugár utcai épületének bőv.</t>
  </si>
  <si>
    <t>3.</t>
  </si>
  <si>
    <t>2/2008. (I. 24.)</t>
  </si>
  <si>
    <t>Bibó I. AGSZ hőszivattyú, nyílászárók cseréje, akadálymentesítés</t>
  </si>
  <si>
    <t>4.</t>
  </si>
  <si>
    <t>3/2008. (I. 24.)</t>
  </si>
  <si>
    <t>Illyés Gy. Ált. és Műv. Isk. nyílászárók cseréje, akadálymentesítés</t>
  </si>
  <si>
    <t>Összesen:</t>
  </si>
  <si>
    <t>551-3/2008. ikt. sz.</t>
  </si>
  <si>
    <t>Hévíz-Alsópáhok elkerülő út I-II ütem környzetvédelmi tan.mód.</t>
  </si>
  <si>
    <t>Hévíz-Alsóp. elkerülő út I-II ütem környzetv. tan.mód. ÁFA 25 %</t>
  </si>
  <si>
    <t>21/2008. (II. 12.) KT. hat.</t>
  </si>
  <si>
    <t>7 db parkoló automata beszerzés</t>
  </si>
  <si>
    <t>7 db parkoló automata beszerzés ÁFA</t>
  </si>
  <si>
    <t>Dr. Babócsay utcai szennyvíz csatorna építés</t>
  </si>
  <si>
    <t>Dr. Babócsay utcai szennyvíz csatorna építés ÁFA</t>
  </si>
  <si>
    <t>2645/2008. ikt. sz.</t>
  </si>
  <si>
    <t>Népszavazás saját erőből fin. kiadásai</t>
  </si>
  <si>
    <t>T/II/8/1. számú táblázat</t>
  </si>
  <si>
    <t>Működési célú támogatás</t>
  </si>
  <si>
    <t>T/II/8/2. számú táblázat</t>
  </si>
  <si>
    <t>Közművelődési érdekeltségnövelő támogatás önerő biztosítás</t>
  </si>
  <si>
    <t>Hévíz Város Önkormányzata által benyújtott pályázatok alakulása</t>
  </si>
  <si>
    <t>2008. január 1. napjától 2008. március 20-ig</t>
  </si>
  <si>
    <t>2007. évben benyújtott, de 2008. évben elbírált pályázat</t>
  </si>
  <si>
    <t>2008. évben benyújtott pályázatok:</t>
  </si>
  <si>
    <t>NYDOP-2007-5.1.1/E (Új Magyarország Fejlesztési Terv)</t>
  </si>
  <si>
    <t>NYDOP-2007-5.3/2F (Új Magyarország Fejlesztési Terv)</t>
  </si>
  <si>
    <t>Elutasítva, felülvizsgálat alatt</t>
  </si>
  <si>
    <t>5.</t>
  </si>
  <si>
    <t>48/2008. (III. 13.)</t>
  </si>
  <si>
    <t>Közösségi közlekedési infrastruktúra fejlesztése</t>
  </si>
  <si>
    <t>NYDOP-2007-3.2.1/B (Új Magyarország Fejlesztési Terv)</t>
  </si>
  <si>
    <t>Új autóbusz pályaudvar építés</t>
  </si>
  <si>
    <t>6.</t>
  </si>
  <si>
    <t>Oktatási és Kulturális Minisztérium</t>
  </si>
  <si>
    <t>Program megnevezése/ Pályázat kiírója</t>
  </si>
  <si>
    <t>-</t>
  </si>
  <si>
    <t>Könyvtári és közművelődési érdekeltségnövelő t.</t>
  </si>
  <si>
    <t>Közművelődési érdekeltségnövelő pályázat Hévíz</t>
  </si>
  <si>
    <t>Gr. I. Festetics Gy. Műv. Kp. műk. t. saját erő biztosítása</t>
  </si>
  <si>
    <t>Hévíz Sportkör támogatása</t>
  </si>
  <si>
    <t>69-34/2008. ikt. sz.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</si>
</sst>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9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sz val="11"/>
      <color indexed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3" fontId="3" fillId="0" borderId="0" xfId="0" applyNumberFormat="1" applyFont="1" applyAlignment="1">
      <alignment/>
    </xf>
    <xf numFmtId="14" fontId="1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center" vertical="center" wrapText="1"/>
    </xf>
    <xf numFmtId="3" fontId="8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0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H93"/>
  <sheetViews>
    <sheetView workbookViewId="0" topLeftCell="A1">
      <selection activeCell="B7" sqref="B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48" t="s">
        <v>0</v>
      </c>
      <c r="B1" s="48"/>
      <c r="F1" s="47" t="s">
        <v>16</v>
      </c>
      <c r="G1" s="47"/>
      <c r="H1" s="47"/>
    </row>
    <row r="2" spans="1:2" ht="15.75" customHeight="1">
      <c r="A2" s="48" t="s">
        <v>1</v>
      </c>
      <c r="B2" s="48"/>
    </row>
    <row r="3" spans="1:2" ht="15.75" customHeight="1">
      <c r="A3" s="30"/>
      <c r="B3" s="30"/>
    </row>
    <row r="4" spans="1:8" ht="14.25" customHeight="1">
      <c r="A4" s="51" t="s">
        <v>2</v>
      </c>
      <c r="B4" s="51"/>
      <c r="C4" s="51"/>
      <c r="D4" s="51"/>
      <c r="E4" s="51"/>
      <c r="F4" s="51"/>
      <c r="G4" s="51"/>
      <c r="H4" s="51"/>
    </row>
    <row r="5" spans="1:8" ht="13.5" customHeight="1">
      <c r="A5" s="51" t="s">
        <v>3</v>
      </c>
      <c r="B5" s="51"/>
      <c r="C5" s="51"/>
      <c r="D5" s="51"/>
      <c r="E5" s="51"/>
      <c r="F5" s="51"/>
      <c r="G5" s="51"/>
      <c r="H5" s="51"/>
    </row>
    <row r="6" spans="1:8" ht="13.5" customHeight="1">
      <c r="A6" s="5"/>
      <c r="B6" s="5"/>
      <c r="C6" s="5"/>
      <c r="D6" s="5"/>
      <c r="E6" s="5"/>
      <c r="F6" s="5"/>
      <c r="G6" s="5"/>
      <c r="H6" s="5"/>
    </row>
    <row r="7" spans="1:8" ht="13.5" customHeight="1">
      <c r="A7" s="5"/>
      <c r="B7" s="5"/>
      <c r="C7" s="5"/>
      <c r="D7" s="5"/>
      <c r="E7" s="5"/>
      <c r="F7" s="5"/>
      <c r="G7" s="5"/>
      <c r="H7" s="5"/>
    </row>
    <row r="8" ht="16.5" customHeight="1"/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0" t="s">
        <v>8</v>
      </c>
      <c r="G9" s="50"/>
      <c r="H9" s="3" t="s">
        <v>11</v>
      </c>
    </row>
    <row r="10" spans="1:8" ht="15.75">
      <c r="A10" s="3"/>
      <c r="B10" s="3"/>
      <c r="C10" s="3"/>
      <c r="D10" s="5"/>
      <c r="E10" s="5"/>
      <c r="F10" s="4" t="s">
        <v>9</v>
      </c>
      <c r="G10" s="4" t="s">
        <v>10</v>
      </c>
      <c r="H10" s="3"/>
    </row>
    <row r="11" spans="1:8" ht="15.75">
      <c r="A11" s="3"/>
      <c r="B11" s="3"/>
      <c r="C11" s="3"/>
      <c r="D11" s="5"/>
      <c r="E11" s="5"/>
      <c r="F11" s="4"/>
      <c r="G11" s="4"/>
      <c r="H11" s="3"/>
    </row>
    <row r="12" spans="1:8" ht="29.25">
      <c r="A12" s="27">
        <v>39539</v>
      </c>
      <c r="B12" s="17" t="s">
        <v>36</v>
      </c>
      <c r="C12" s="15" t="s">
        <v>37</v>
      </c>
      <c r="D12" s="19"/>
      <c r="E12" s="19"/>
      <c r="F12" s="11">
        <v>1050000</v>
      </c>
      <c r="G12" s="8"/>
      <c r="H12" s="14" t="s">
        <v>38</v>
      </c>
    </row>
    <row r="13" spans="1:8" ht="30">
      <c r="A13" s="6"/>
      <c r="B13" s="17" t="s">
        <v>39</v>
      </c>
      <c r="C13" s="15"/>
      <c r="D13" s="7"/>
      <c r="E13" s="7"/>
      <c r="F13" s="11">
        <v>14225000</v>
      </c>
      <c r="G13" s="8"/>
      <c r="H13" s="14" t="s">
        <v>40</v>
      </c>
    </row>
    <row r="14" spans="1:8" ht="15.75">
      <c r="A14" s="9"/>
      <c r="B14" s="10" t="s">
        <v>14</v>
      </c>
      <c r="C14" s="10"/>
      <c r="D14" s="10"/>
      <c r="E14" s="10"/>
      <c r="F14" s="11">
        <f>SUM(F12:F13)</f>
        <v>15275000</v>
      </c>
      <c r="G14" s="11">
        <f>SUM(G12:G13)</f>
        <v>0</v>
      </c>
      <c r="H14" s="13"/>
    </row>
    <row r="15" spans="1:8" ht="15.75">
      <c r="A15" s="9"/>
      <c r="B15" s="10" t="s">
        <v>23</v>
      </c>
      <c r="C15" s="7"/>
      <c r="D15" s="7"/>
      <c r="E15" s="7"/>
      <c r="F15" s="49">
        <f>F14-G14</f>
        <v>15275000</v>
      </c>
      <c r="G15" s="49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F1:H1"/>
    <mergeCell ref="A1:B1"/>
    <mergeCell ref="A2:B2"/>
    <mergeCell ref="F15:G15"/>
    <mergeCell ref="F9:G9"/>
    <mergeCell ref="A4:H4"/>
    <mergeCell ref="A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2"/>
  <sheetViews>
    <sheetView workbookViewId="0" topLeftCell="A1">
      <selection activeCell="F14" sqref="F1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0.75390625" style="0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52" t="s">
        <v>0</v>
      </c>
      <c r="B1" s="52"/>
      <c r="F1" s="53" t="s">
        <v>17</v>
      </c>
      <c r="G1" s="53"/>
      <c r="H1" s="53"/>
    </row>
    <row r="2" spans="1:2" ht="15.75">
      <c r="A2" s="52" t="s">
        <v>1</v>
      </c>
      <c r="B2" s="52"/>
    </row>
    <row r="3" spans="1:2" ht="15.75">
      <c r="A3" s="26"/>
      <c r="B3" s="26"/>
    </row>
    <row r="4" spans="1:8" ht="15.75">
      <c r="A4" s="50" t="s">
        <v>13</v>
      </c>
      <c r="B4" s="50"/>
      <c r="C4" s="50"/>
      <c r="D4" s="50"/>
      <c r="E4" s="50"/>
      <c r="F4" s="50"/>
      <c r="G4" s="50"/>
      <c r="H4" s="50"/>
    </row>
    <row r="5" spans="1:8" ht="15.75">
      <c r="A5" s="50" t="s">
        <v>3</v>
      </c>
      <c r="B5" s="50"/>
      <c r="C5" s="50"/>
      <c r="D5" s="50"/>
      <c r="E5" s="50"/>
      <c r="F5" s="50"/>
      <c r="G5" s="50"/>
      <c r="H5" s="50"/>
    </row>
    <row r="6" spans="1:8" ht="15.75">
      <c r="A6" s="3"/>
      <c r="B6" s="3"/>
      <c r="C6" s="3"/>
      <c r="D6" s="3"/>
      <c r="E6" s="3"/>
      <c r="F6" s="3"/>
      <c r="G6" s="3"/>
      <c r="H6" s="3"/>
    </row>
    <row r="8" spans="1:8" ht="15.75">
      <c r="A8" s="3" t="s">
        <v>12</v>
      </c>
      <c r="B8" s="3" t="s">
        <v>4</v>
      </c>
      <c r="C8" s="3" t="s">
        <v>5</v>
      </c>
      <c r="D8" s="5" t="s">
        <v>6</v>
      </c>
      <c r="E8" s="5" t="s">
        <v>7</v>
      </c>
      <c r="F8" s="50" t="s">
        <v>8</v>
      </c>
      <c r="G8" s="50"/>
      <c r="H8" s="3" t="s">
        <v>11</v>
      </c>
    </row>
    <row r="9" spans="1:8" ht="15" customHeight="1">
      <c r="A9" s="2"/>
      <c r="B9" s="2"/>
      <c r="C9" s="2"/>
      <c r="D9" s="2"/>
      <c r="E9" s="2"/>
      <c r="F9" s="4" t="s">
        <v>9</v>
      </c>
      <c r="G9" s="4" t="s">
        <v>10</v>
      </c>
      <c r="H9" s="2"/>
    </row>
    <row r="10" spans="1:8" ht="15" customHeight="1">
      <c r="A10" s="2"/>
      <c r="B10" s="2"/>
      <c r="C10" s="2"/>
      <c r="D10" s="2"/>
      <c r="E10" s="2"/>
      <c r="F10" s="4"/>
      <c r="G10" s="4"/>
      <c r="H10" s="2"/>
    </row>
    <row r="11" spans="1:8" ht="16.5" customHeight="1">
      <c r="A11" s="27">
        <v>39539</v>
      </c>
      <c r="B11" s="17" t="s">
        <v>33</v>
      </c>
      <c r="C11" s="15" t="s">
        <v>37</v>
      </c>
      <c r="D11" s="7"/>
      <c r="E11" s="7"/>
      <c r="F11" s="11">
        <v>631000</v>
      </c>
      <c r="G11" s="8"/>
      <c r="H11" s="14" t="s">
        <v>41</v>
      </c>
    </row>
    <row r="12" spans="1:8" s="20" customFormat="1" ht="16.5" customHeight="1">
      <c r="A12" s="18"/>
      <c r="B12" s="17" t="s">
        <v>42</v>
      </c>
      <c r="C12" s="15" t="s">
        <v>37</v>
      </c>
      <c r="D12" s="19"/>
      <c r="E12" s="19"/>
      <c r="F12" s="11">
        <v>202000</v>
      </c>
      <c r="G12" s="8"/>
      <c r="H12" s="14" t="s">
        <v>41</v>
      </c>
    </row>
    <row r="13" spans="1:8" s="20" customFormat="1" ht="15.75">
      <c r="A13" s="18"/>
      <c r="B13" s="17" t="s">
        <v>29</v>
      </c>
      <c r="C13" s="15" t="s">
        <v>37</v>
      </c>
      <c r="D13" s="19"/>
      <c r="E13" s="19"/>
      <c r="F13" s="11">
        <v>217000</v>
      </c>
      <c r="G13" s="8"/>
      <c r="H13" s="14" t="s">
        <v>41</v>
      </c>
    </row>
    <row r="14" spans="1:8" s="20" customFormat="1" ht="30">
      <c r="A14" s="18"/>
      <c r="B14" s="17" t="s">
        <v>34</v>
      </c>
      <c r="C14" s="15"/>
      <c r="D14" s="19"/>
      <c r="E14" s="19"/>
      <c r="F14" s="11">
        <v>14225000</v>
      </c>
      <c r="G14" s="8"/>
      <c r="H14" s="14" t="s">
        <v>43</v>
      </c>
    </row>
    <row r="15" spans="1:8" s="22" customFormat="1" ht="15">
      <c r="A15" s="24"/>
      <c r="B15" s="16" t="s">
        <v>14</v>
      </c>
      <c r="C15" s="16"/>
      <c r="D15" s="16"/>
      <c r="E15" s="16"/>
      <c r="F15" s="11">
        <f>SUM(F11:F14)</f>
        <v>15275000</v>
      </c>
      <c r="G15" s="11">
        <f>SUM(G11:G14)</f>
        <v>0</v>
      </c>
      <c r="H15" s="25"/>
    </row>
    <row r="16" spans="1:8" s="22" customFormat="1" ht="15">
      <c r="A16" s="24"/>
      <c r="B16" s="16" t="s">
        <v>23</v>
      </c>
      <c r="C16" s="16"/>
      <c r="D16" s="16"/>
      <c r="E16" s="16"/>
      <c r="F16" s="49">
        <f>F15-G15</f>
        <v>15275000</v>
      </c>
      <c r="G16" s="49"/>
      <c r="H16" s="25"/>
    </row>
    <row r="17" spans="6:7" s="22" customFormat="1" ht="15">
      <c r="F17" s="23"/>
      <c r="G17" s="23"/>
    </row>
    <row r="18" spans="6:7" s="22" customFormat="1" ht="15">
      <c r="F18" s="23"/>
      <c r="G18" s="23"/>
    </row>
    <row r="19" spans="6:7" s="22" customFormat="1" ht="15">
      <c r="F19" s="23"/>
      <c r="G19" s="23"/>
    </row>
    <row r="20" spans="6:7" s="22" customFormat="1" ht="15">
      <c r="F20" s="23"/>
      <c r="G20" s="23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="22" customFormat="1" ht="15">
      <c r="G47" s="23"/>
    </row>
    <row r="48" s="22" customFormat="1" ht="15">
      <c r="G48" s="23"/>
    </row>
    <row r="49" s="22" customFormat="1" ht="15">
      <c r="G49" s="23"/>
    </row>
    <row r="50" s="22" customFormat="1" ht="15">
      <c r="G50" s="23"/>
    </row>
    <row r="51" s="22" customFormat="1" ht="15"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</sheetData>
  <mergeCells count="7">
    <mergeCell ref="A5:H5"/>
    <mergeCell ref="F8:G8"/>
    <mergeCell ref="F16:G16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2"/>
  <dimension ref="A1:H89"/>
  <sheetViews>
    <sheetView workbookViewId="0" topLeftCell="A4">
      <selection activeCell="H13" sqref="H1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5" max="5" width="8.375" style="0" customWidth="1"/>
    <col min="6" max="6" width="9.875" style="0" customWidth="1"/>
    <col min="7" max="7" width="10.00390625" style="0" customWidth="1"/>
    <col min="8" max="8" width="28.375" style="0" customWidth="1"/>
  </cols>
  <sheetData>
    <row r="1" spans="1:8" ht="15.75">
      <c r="A1" s="52" t="s">
        <v>0</v>
      </c>
      <c r="B1" s="52"/>
      <c r="F1" s="53" t="s">
        <v>19</v>
      </c>
      <c r="G1" s="53"/>
      <c r="H1" s="53"/>
    </row>
    <row r="2" spans="1:2" ht="15.75">
      <c r="A2" s="52" t="s">
        <v>1</v>
      </c>
      <c r="B2" s="52"/>
    </row>
    <row r="3" spans="1:8" ht="15.75">
      <c r="A3" s="50" t="s">
        <v>13</v>
      </c>
      <c r="B3" s="50"/>
      <c r="C3" s="50"/>
      <c r="D3" s="50"/>
      <c r="E3" s="50"/>
      <c r="F3" s="50"/>
      <c r="G3" s="50"/>
      <c r="H3" s="50"/>
    </row>
    <row r="4" spans="1:8" ht="15.75">
      <c r="A4" s="50" t="s">
        <v>18</v>
      </c>
      <c r="B4" s="50"/>
      <c r="C4" s="50"/>
      <c r="D4" s="50"/>
      <c r="E4" s="50"/>
      <c r="F4" s="50"/>
      <c r="G4" s="50"/>
      <c r="H4" s="50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0" t="s">
        <v>8</v>
      </c>
      <c r="G6" s="50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" customHeight="1">
      <c r="A8" s="2"/>
      <c r="B8" s="2"/>
      <c r="C8" s="2"/>
      <c r="D8" s="2"/>
      <c r="E8" s="2"/>
      <c r="F8" s="4"/>
      <c r="G8" s="4"/>
      <c r="H8" s="2"/>
    </row>
    <row r="9" spans="1:8" ht="15" customHeight="1">
      <c r="A9" s="2"/>
      <c r="B9" s="2"/>
      <c r="C9" s="2"/>
      <c r="D9" s="2"/>
      <c r="E9" s="2"/>
      <c r="F9" s="4"/>
      <c r="G9" s="4"/>
      <c r="H9" s="2"/>
    </row>
    <row r="10" spans="1:8" s="20" customFormat="1" ht="30">
      <c r="A10" s="27">
        <v>39539</v>
      </c>
      <c r="B10" s="17" t="s">
        <v>44</v>
      </c>
      <c r="C10" s="15" t="s">
        <v>45</v>
      </c>
      <c r="D10" s="19"/>
      <c r="E10" s="19"/>
      <c r="F10" s="11"/>
      <c r="G10" s="11">
        <v>2789000</v>
      </c>
      <c r="H10" s="14" t="s">
        <v>46</v>
      </c>
    </row>
    <row r="11" spans="1:8" s="20" customFormat="1" ht="29.25">
      <c r="A11" s="18"/>
      <c r="B11" s="17" t="s">
        <v>47</v>
      </c>
      <c r="C11" s="15" t="s">
        <v>45</v>
      </c>
      <c r="D11" s="19"/>
      <c r="E11" s="19"/>
      <c r="F11" s="11">
        <v>2289000</v>
      </c>
      <c r="G11" s="11"/>
      <c r="H11" s="14" t="s">
        <v>145</v>
      </c>
    </row>
    <row r="12" spans="1:8" s="20" customFormat="1" ht="15.75">
      <c r="A12" s="18"/>
      <c r="B12" s="17" t="s">
        <v>29</v>
      </c>
      <c r="C12" s="15" t="s">
        <v>45</v>
      </c>
      <c r="D12" s="19"/>
      <c r="E12" s="19"/>
      <c r="F12" s="11"/>
      <c r="G12" s="11">
        <v>3000000</v>
      </c>
      <c r="H12" s="14" t="s">
        <v>48</v>
      </c>
    </row>
    <row r="13" spans="1:8" s="20" customFormat="1" ht="30">
      <c r="A13" s="18"/>
      <c r="B13" s="21" t="s">
        <v>49</v>
      </c>
      <c r="C13" s="15" t="s">
        <v>45</v>
      </c>
      <c r="D13" s="19"/>
      <c r="E13" s="19"/>
      <c r="F13" s="8">
        <v>2000000</v>
      </c>
      <c r="G13" s="8"/>
      <c r="H13" s="14" t="s">
        <v>50</v>
      </c>
    </row>
    <row r="14" spans="1:8" s="20" customFormat="1" ht="30">
      <c r="A14" s="18"/>
      <c r="B14" s="21" t="s">
        <v>49</v>
      </c>
      <c r="C14" s="15" t="s">
        <v>45</v>
      </c>
      <c r="D14" s="19"/>
      <c r="E14" s="19"/>
      <c r="F14" s="8">
        <v>1000000</v>
      </c>
      <c r="G14" s="8"/>
      <c r="H14" s="14" t="s">
        <v>51</v>
      </c>
    </row>
    <row r="15" spans="1:8" s="20" customFormat="1" ht="30">
      <c r="A15" s="18"/>
      <c r="B15" s="21" t="s">
        <v>49</v>
      </c>
      <c r="C15" s="15" t="s">
        <v>45</v>
      </c>
      <c r="D15" s="19"/>
      <c r="E15" s="19"/>
      <c r="F15" s="8">
        <v>500000</v>
      </c>
      <c r="G15" s="8"/>
      <c r="H15" s="14" t="s">
        <v>52</v>
      </c>
    </row>
    <row r="16" spans="1:8" s="20" customFormat="1" ht="29.25">
      <c r="A16" s="18"/>
      <c r="B16" s="17" t="s">
        <v>53</v>
      </c>
      <c r="C16" s="15"/>
      <c r="D16" s="19"/>
      <c r="E16" s="19"/>
      <c r="F16" s="11">
        <f>SUM(F13:F15)</f>
        <v>3500000</v>
      </c>
      <c r="G16" s="8"/>
      <c r="H16" s="14"/>
    </row>
    <row r="17" spans="1:8" s="20" customFormat="1" ht="30">
      <c r="A17" s="18"/>
      <c r="B17" s="17" t="s">
        <v>49</v>
      </c>
      <c r="C17" s="15" t="s">
        <v>55</v>
      </c>
      <c r="D17" s="19"/>
      <c r="E17" s="19"/>
      <c r="F17" s="8"/>
      <c r="G17" s="11">
        <v>4380000</v>
      </c>
      <c r="H17" s="14" t="s">
        <v>58</v>
      </c>
    </row>
    <row r="18" spans="1:8" s="20" customFormat="1" ht="30">
      <c r="A18" s="18"/>
      <c r="B18" s="21" t="s">
        <v>56</v>
      </c>
      <c r="C18" s="15" t="s">
        <v>55</v>
      </c>
      <c r="D18" s="19"/>
      <c r="E18" s="19"/>
      <c r="F18" s="8">
        <v>3650000</v>
      </c>
      <c r="G18" s="8"/>
      <c r="H18" s="14" t="s">
        <v>58</v>
      </c>
    </row>
    <row r="19" spans="1:8" s="20" customFormat="1" ht="30">
      <c r="A19" s="18"/>
      <c r="B19" s="21" t="s">
        <v>56</v>
      </c>
      <c r="C19" s="15" t="s">
        <v>55</v>
      </c>
      <c r="D19" s="19"/>
      <c r="E19" s="19"/>
      <c r="F19" s="8">
        <v>730000</v>
      </c>
      <c r="G19" s="8"/>
      <c r="H19" s="14" t="s">
        <v>58</v>
      </c>
    </row>
    <row r="20" spans="1:8" s="20" customFormat="1" ht="29.25">
      <c r="A20" s="18"/>
      <c r="B20" s="17" t="s">
        <v>57</v>
      </c>
      <c r="C20" s="15"/>
      <c r="D20" s="19"/>
      <c r="E20" s="19"/>
      <c r="F20" s="11">
        <f>SUM(F18:F19)</f>
        <v>4380000</v>
      </c>
      <c r="G20" s="11"/>
      <c r="H20" s="14"/>
    </row>
    <row r="21" spans="1:8" s="20" customFormat="1" ht="15.75">
      <c r="A21" s="18"/>
      <c r="B21" s="17" t="s">
        <v>14</v>
      </c>
      <c r="C21" s="15"/>
      <c r="D21" s="19"/>
      <c r="E21" s="19"/>
      <c r="F21" s="11">
        <f>F10+F11+F12+F16+F17+F20</f>
        <v>10169000</v>
      </c>
      <c r="G21" s="11">
        <f>G10+G11+G12+G16+G17+G20</f>
        <v>10169000</v>
      </c>
      <c r="H21" s="14"/>
    </row>
    <row r="22" spans="1:8" s="22" customFormat="1" ht="15">
      <c r="A22" s="24"/>
      <c r="B22" s="16" t="s">
        <v>20</v>
      </c>
      <c r="C22" s="16"/>
      <c r="D22" s="16"/>
      <c r="E22" s="16"/>
      <c r="F22" s="49">
        <f>F21-G21</f>
        <v>0</v>
      </c>
      <c r="G22" s="49"/>
      <c r="H22" s="25"/>
    </row>
    <row r="23" spans="6:7" s="22" customFormat="1" ht="15">
      <c r="F23" s="23"/>
      <c r="G23" s="23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</sheetData>
  <mergeCells count="7">
    <mergeCell ref="A4:H4"/>
    <mergeCell ref="F6:G6"/>
    <mergeCell ref="F22:G22"/>
    <mergeCell ref="A1:B1"/>
    <mergeCell ref="F1:H1"/>
    <mergeCell ref="A2:B2"/>
    <mergeCell ref="A3:H3"/>
  </mergeCells>
  <printOptions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90"/>
  <sheetViews>
    <sheetView workbookViewId="0" topLeftCell="A1">
      <selection activeCell="B23" sqref="B2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2" t="s">
        <v>0</v>
      </c>
      <c r="B1" s="52"/>
      <c r="F1" s="53" t="s">
        <v>21</v>
      </c>
      <c r="G1" s="53"/>
      <c r="H1" s="53"/>
    </row>
    <row r="2" spans="1:2" ht="15.75">
      <c r="A2" s="52" t="s">
        <v>1</v>
      </c>
      <c r="B2" s="52"/>
    </row>
    <row r="3" spans="1:8" ht="15.75">
      <c r="A3" s="50" t="s">
        <v>13</v>
      </c>
      <c r="B3" s="50"/>
      <c r="C3" s="50"/>
      <c r="D3" s="50"/>
      <c r="E3" s="50"/>
      <c r="F3" s="50"/>
      <c r="G3" s="50"/>
      <c r="H3" s="50"/>
    </row>
    <row r="4" spans="1:8" ht="15.75">
      <c r="A4" s="50" t="s">
        <v>22</v>
      </c>
      <c r="B4" s="50"/>
      <c r="C4" s="50"/>
      <c r="D4" s="50"/>
      <c r="E4" s="50"/>
      <c r="F4" s="50"/>
      <c r="G4" s="50"/>
      <c r="H4" s="50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50" t="s">
        <v>8</v>
      </c>
      <c r="G6" s="50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" customHeight="1">
      <c r="A8" s="2"/>
      <c r="B8" s="2"/>
      <c r="C8" s="2"/>
      <c r="D8" s="2"/>
      <c r="E8" s="2"/>
      <c r="F8" s="4"/>
      <c r="G8" s="4"/>
      <c r="H8" s="2"/>
    </row>
    <row r="9" spans="1:8" ht="15.75">
      <c r="A9" s="27">
        <v>39539</v>
      </c>
      <c r="B9" s="17" t="s">
        <v>15</v>
      </c>
      <c r="C9" s="15"/>
      <c r="D9" s="19"/>
      <c r="E9" s="19"/>
      <c r="F9" s="11"/>
      <c r="G9" s="11">
        <v>240000</v>
      </c>
      <c r="H9" s="14" t="s">
        <v>27</v>
      </c>
    </row>
    <row r="10" spans="1:8" ht="30">
      <c r="A10" s="6"/>
      <c r="B10" s="21" t="s">
        <v>56</v>
      </c>
      <c r="C10" s="15"/>
      <c r="D10" s="19"/>
      <c r="E10" s="19"/>
      <c r="F10" s="8">
        <v>200000</v>
      </c>
      <c r="G10" s="8"/>
      <c r="H10" s="14" t="s">
        <v>59</v>
      </c>
    </row>
    <row r="11" spans="1:8" ht="30">
      <c r="A11" s="6"/>
      <c r="B11" s="21" t="s">
        <v>56</v>
      </c>
      <c r="C11" s="15"/>
      <c r="D11" s="19"/>
      <c r="E11" s="19"/>
      <c r="F11" s="8">
        <v>40000</v>
      </c>
      <c r="G11" s="8"/>
      <c r="H11" s="14" t="s">
        <v>60</v>
      </c>
    </row>
    <row r="12" spans="1:8" ht="29.25">
      <c r="A12" s="6"/>
      <c r="B12" s="17" t="s">
        <v>57</v>
      </c>
      <c r="C12" s="15"/>
      <c r="D12" s="19"/>
      <c r="E12" s="19"/>
      <c r="F12" s="11">
        <f>SUM(F10:F11)</f>
        <v>240000</v>
      </c>
      <c r="G12" s="11"/>
      <c r="H12" s="14"/>
    </row>
    <row r="13" spans="1:8" ht="15.75">
      <c r="A13" s="6"/>
      <c r="B13" s="17" t="s">
        <v>15</v>
      </c>
      <c r="C13" s="15"/>
      <c r="D13" s="19"/>
      <c r="E13" s="19"/>
      <c r="F13" s="8"/>
      <c r="G13" s="11">
        <v>1100000</v>
      </c>
      <c r="H13" s="14" t="s">
        <v>27</v>
      </c>
    </row>
    <row r="14" spans="1:8" ht="30">
      <c r="A14" s="6"/>
      <c r="B14" s="17" t="s">
        <v>61</v>
      </c>
      <c r="C14" s="15" t="s">
        <v>62</v>
      </c>
      <c r="D14" s="19"/>
      <c r="E14" s="19"/>
      <c r="F14" s="11">
        <v>1100000</v>
      </c>
      <c r="G14" s="11"/>
      <c r="H14" s="14" t="s">
        <v>63</v>
      </c>
    </row>
    <row r="15" spans="1:8" ht="15.75">
      <c r="A15" s="6"/>
      <c r="B15" s="17" t="s">
        <v>15</v>
      </c>
      <c r="C15" s="15" t="s">
        <v>64</v>
      </c>
      <c r="D15" s="19"/>
      <c r="E15" s="19"/>
      <c r="F15" s="8"/>
      <c r="G15" s="11">
        <v>15000000</v>
      </c>
      <c r="H15" s="14" t="s">
        <v>27</v>
      </c>
    </row>
    <row r="16" spans="1:8" ht="45">
      <c r="A16" s="6"/>
      <c r="B16" s="21" t="s">
        <v>56</v>
      </c>
      <c r="C16" s="15" t="s">
        <v>64</v>
      </c>
      <c r="D16" s="19"/>
      <c r="E16" s="19"/>
      <c r="F16" s="8">
        <v>12500000</v>
      </c>
      <c r="G16" s="11"/>
      <c r="H16" s="14" t="s">
        <v>65</v>
      </c>
    </row>
    <row r="17" spans="1:8" ht="45">
      <c r="A17" s="6"/>
      <c r="B17" s="21" t="s">
        <v>56</v>
      </c>
      <c r="C17" s="15" t="s">
        <v>64</v>
      </c>
      <c r="D17" s="19"/>
      <c r="E17" s="19"/>
      <c r="F17" s="8">
        <v>2500000</v>
      </c>
      <c r="G17" s="11"/>
      <c r="H17" s="14" t="s">
        <v>66</v>
      </c>
    </row>
    <row r="18" spans="1:8" ht="29.25">
      <c r="A18" s="6"/>
      <c r="B18" s="17" t="s">
        <v>57</v>
      </c>
      <c r="C18" s="15"/>
      <c r="D18" s="19"/>
      <c r="E18" s="19"/>
      <c r="F18" s="11">
        <f>SUM(F16:F17)</f>
        <v>15000000</v>
      </c>
      <c r="G18" s="11"/>
      <c r="H18" s="14"/>
    </row>
    <row r="19" spans="1:8" ht="15.75">
      <c r="A19" s="6"/>
      <c r="B19" s="17" t="s">
        <v>15</v>
      </c>
      <c r="C19" s="15" t="s">
        <v>67</v>
      </c>
      <c r="D19" s="19"/>
      <c r="E19" s="19"/>
      <c r="F19" s="8"/>
      <c r="G19" s="11">
        <v>15600000</v>
      </c>
      <c r="H19" s="14" t="s">
        <v>27</v>
      </c>
    </row>
    <row r="20" spans="1:8" ht="45">
      <c r="A20" s="6"/>
      <c r="B20" s="21" t="s">
        <v>56</v>
      </c>
      <c r="C20" s="15" t="s">
        <v>67</v>
      </c>
      <c r="D20" s="19"/>
      <c r="E20" s="19"/>
      <c r="F20" s="8">
        <v>13000000</v>
      </c>
      <c r="G20" s="11"/>
      <c r="H20" s="14" t="s">
        <v>68</v>
      </c>
    </row>
    <row r="21" spans="1:8" ht="45">
      <c r="A21" s="6"/>
      <c r="B21" s="21" t="s">
        <v>56</v>
      </c>
      <c r="C21" s="15" t="s">
        <v>67</v>
      </c>
      <c r="D21" s="19"/>
      <c r="E21" s="19"/>
      <c r="F21" s="8">
        <v>2600000</v>
      </c>
      <c r="G21" s="11"/>
      <c r="H21" s="14" t="s">
        <v>69</v>
      </c>
    </row>
    <row r="22" spans="1:8" ht="29.25">
      <c r="A22" s="6"/>
      <c r="B22" s="17" t="s">
        <v>57</v>
      </c>
      <c r="C22" s="15"/>
      <c r="D22" s="19"/>
      <c r="E22" s="19"/>
      <c r="F22" s="11">
        <f>SUM(F20:F21)</f>
        <v>15600000</v>
      </c>
      <c r="G22" s="11"/>
      <c r="H22" s="14"/>
    </row>
    <row r="23" spans="1:8" ht="30">
      <c r="A23" s="6"/>
      <c r="B23" s="17" t="s">
        <v>15</v>
      </c>
      <c r="C23" s="15"/>
      <c r="D23" s="19"/>
      <c r="E23" s="19"/>
      <c r="F23" s="8"/>
      <c r="G23" s="11">
        <v>340000</v>
      </c>
      <c r="H23" s="14" t="s">
        <v>70</v>
      </c>
    </row>
    <row r="24" spans="1:8" ht="30">
      <c r="A24" s="6"/>
      <c r="B24" s="21" t="s">
        <v>30</v>
      </c>
      <c r="C24" s="15" t="s">
        <v>71</v>
      </c>
      <c r="D24" s="19"/>
      <c r="E24" s="19"/>
      <c r="F24" s="8">
        <v>140000</v>
      </c>
      <c r="G24" s="11"/>
      <c r="H24" s="14" t="s">
        <v>73</v>
      </c>
    </row>
    <row r="25" spans="1:8" ht="30">
      <c r="A25" s="6"/>
      <c r="B25" s="21" t="s">
        <v>30</v>
      </c>
      <c r="C25" s="15" t="s">
        <v>74</v>
      </c>
      <c r="D25" s="19"/>
      <c r="E25" s="19"/>
      <c r="F25" s="8">
        <v>50000</v>
      </c>
      <c r="G25" s="11"/>
      <c r="H25" s="14" t="s">
        <v>75</v>
      </c>
    </row>
    <row r="26" spans="1:8" ht="30">
      <c r="A26" s="6"/>
      <c r="B26" s="21" t="s">
        <v>30</v>
      </c>
      <c r="C26" s="15" t="s">
        <v>146</v>
      </c>
      <c r="D26" s="19"/>
      <c r="E26" s="19"/>
      <c r="F26" s="8">
        <v>50000</v>
      </c>
      <c r="G26" s="11"/>
      <c r="H26" s="14" t="s">
        <v>76</v>
      </c>
    </row>
    <row r="27" spans="1:8" ht="29.25">
      <c r="A27" s="6"/>
      <c r="B27" s="17" t="s">
        <v>72</v>
      </c>
      <c r="C27" s="15"/>
      <c r="D27" s="19"/>
      <c r="E27" s="19"/>
      <c r="F27" s="11">
        <f>SUM(F24:F26)</f>
        <v>240000</v>
      </c>
      <c r="G27" s="11"/>
      <c r="H27" s="14"/>
    </row>
    <row r="28" spans="1:8" ht="30">
      <c r="A28" s="6"/>
      <c r="B28" s="17" t="s">
        <v>54</v>
      </c>
      <c r="C28" s="15" t="s">
        <v>77</v>
      </c>
      <c r="D28" s="19"/>
      <c r="E28" s="19"/>
      <c r="F28" s="11">
        <v>100000</v>
      </c>
      <c r="G28" s="11"/>
      <c r="H28" s="14" t="s">
        <v>78</v>
      </c>
    </row>
    <row r="29" spans="1:8" ht="30">
      <c r="A29" s="6"/>
      <c r="B29" s="17" t="s">
        <v>15</v>
      </c>
      <c r="C29" s="15"/>
      <c r="D29" s="19"/>
      <c r="E29" s="19"/>
      <c r="F29" s="8"/>
      <c r="G29" s="11">
        <v>20000</v>
      </c>
      <c r="H29" s="14" t="s">
        <v>70</v>
      </c>
    </row>
    <row r="30" spans="1:8" ht="30">
      <c r="A30" s="6"/>
      <c r="B30" s="17" t="s">
        <v>30</v>
      </c>
      <c r="C30" s="15"/>
      <c r="D30" s="19"/>
      <c r="E30" s="19"/>
      <c r="F30" s="11">
        <v>20000</v>
      </c>
      <c r="G30" s="11"/>
      <c r="H30" s="14" t="s">
        <v>79</v>
      </c>
    </row>
    <row r="31" spans="1:8" s="22" customFormat="1" ht="15">
      <c r="A31" s="24"/>
      <c r="B31" s="16" t="s">
        <v>14</v>
      </c>
      <c r="C31" s="16"/>
      <c r="D31" s="16"/>
      <c r="E31" s="16"/>
      <c r="F31" s="11">
        <f>F9+F12+F13+F14+F15+F18+F19+F22+F23+F27+F28+F29+F30</f>
        <v>32300000</v>
      </c>
      <c r="G31" s="11">
        <f>G9+G12+G13+G14+G15+G18+G19+G22+G23+G27+G28+G29+G30</f>
        <v>32300000</v>
      </c>
      <c r="H31" s="25"/>
    </row>
    <row r="32" spans="1:8" s="22" customFormat="1" ht="15">
      <c r="A32" s="24"/>
      <c r="B32" s="16" t="s">
        <v>23</v>
      </c>
      <c r="C32" s="16"/>
      <c r="D32" s="16"/>
      <c r="E32" s="16"/>
      <c r="F32" s="49">
        <f>F31-G31</f>
        <v>0</v>
      </c>
      <c r="G32" s="49"/>
      <c r="H32" s="25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</sheetData>
  <mergeCells count="7">
    <mergeCell ref="A4:H4"/>
    <mergeCell ref="F6:G6"/>
    <mergeCell ref="F32:G32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4"/>
  <dimension ref="A1:H87"/>
  <sheetViews>
    <sheetView tabSelected="1" workbookViewId="0" topLeftCell="A4">
      <selection activeCell="C11" sqref="C11"/>
    </sheetView>
  </sheetViews>
  <sheetFormatPr defaultColWidth="9.00390625" defaultRowHeight="15.75"/>
  <cols>
    <col min="1" max="1" width="9.37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8.00390625" style="0" customWidth="1"/>
  </cols>
  <sheetData>
    <row r="1" spans="1:8" ht="15.75">
      <c r="A1" s="52" t="s">
        <v>0</v>
      </c>
      <c r="B1" s="52"/>
      <c r="F1" s="53" t="s">
        <v>28</v>
      </c>
      <c r="G1" s="53"/>
      <c r="H1" s="53"/>
    </row>
    <row r="2" spans="1:2" ht="15.75">
      <c r="A2" s="52" t="s">
        <v>1</v>
      </c>
      <c r="B2" s="52"/>
    </row>
    <row r="3" spans="1:2" ht="15.75">
      <c r="A3" s="26"/>
      <c r="B3" s="26"/>
    </row>
    <row r="4" spans="1:8" ht="15.75">
      <c r="A4" s="50" t="s">
        <v>13</v>
      </c>
      <c r="B4" s="50"/>
      <c r="C4" s="50"/>
      <c r="D4" s="50"/>
      <c r="E4" s="50"/>
      <c r="F4" s="50"/>
      <c r="G4" s="50"/>
      <c r="H4" s="50"/>
    </row>
    <row r="5" spans="1:8" ht="15.75">
      <c r="A5" s="50" t="s">
        <v>80</v>
      </c>
      <c r="B5" s="50"/>
      <c r="C5" s="50"/>
      <c r="D5" s="50"/>
      <c r="E5" s="50"/>
      <c r="F5" s="50"/>
      <c r="G5" s="50"/>
      <c r="H5" s="50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50" t="s">
        <v>8</v>
      </c>
      <c r="G7" s="50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15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27">
        <v>39539</v>
      </c>
      <c r="B10" s="17" t="s">
        <v>34</v>
      </c>
      <c r="C10" s="15" t="s">
        <v>81</v>
      </c>
      <c r="D10" s="19"/>
      <c r="E10" s="19"/>
      <c r="F10" s="11"/>
      <c r="G10" s="11">
        <v>500000</v>
      </c>
      <c r="H10" s="14" t="s">
        <v>43</v>
      </c>
    </row>
    <row r="11" spans="1:8" ht="29.25">
      <c r="A11" s="6"/>
      <c r="B11" s="17" t="s">
        <v>82</v>
      </c>
      <c r="C11" s="15" t="s">
        <v>81</v>
      </c>
      <c r="D11" s="19"/>
      <c r="E11" s="19"/>
      <c r="F11" s="11">
        <v>500000</v>
      </c>
      <c r="G11" s="11"/>
      <c r="H11" s="14" t="s">
        <v>83</v>
      </c>
    </row>
    <row r="12" spans="1:8" ht="15.75">
      <c r="A12" s="6"/>
      <c r="B12" s="17" t="s">
        <v>34</v>
      </c>
      <c r="C12" s="15" t="s">
        <v>112</v>
      </c>
      <c r="D12" s="19"/>
      <c r="E12" s="19"/>
      <c r="F12" s="11"/>
      <c r="G12" s="11">
        <v>313000</v>
      </c>
      <c r="H12" s="14" t="s">
        <v>43</v>
      </c>
    </row>
    <row r="13" spans="1:8" ht="30">
      <c r="A13" s="6"/>
      <c r="B13" s="21" t="s">
        <v>56</v>
      </c>
      <c r="C13" s="15" t="s">
        <v>112</v>
      </c>
      <c r="D13" s="19"/>
      <c r="E13" s="19"/>
      <c r="F13" s="8">
        <v>250000</v>
      </c>
      <c r="G13" s="8"/>
      <c r="H13" s="14" t="s">
        <v>113</v>
      </c>
    </row>
    <row r="14" spans="1:8" ht="30">
      <c r="A14" s="6"/>
      <c r="B14" s="21" t="s">
        <v>56</v>
      </c>
      <c r="C14" s="15" t="s">
        <v>112</v>
      </c>
      <c r="D14" s="19"/>
      <c r="E14" s="19"/>
      <c r="F14" s="8">
        <v>63000</v>
      </c>
      <c r="G14" s="8"/>
      <c r="H14" s="14" t="s">
        <v>114</v>
      </c>
    </row>
    <row r="15" spans="1:8" ht="29.25">
      <c r="A15" s="6"/>
      <c r="B15" s="17" t="s">
        <v>57</v>
      </c>
      <c r="C15" s="15"/>
      <c r="D15" s="19"/>
      <c r="E15" s="19"/>
      <c r="F15" s="11">
        <f>SUM(F13:F14)</f>
        <v>313000</v>
      </c>
      <c r="G15" s="11"/>
      <c r="H15" s="14"/>
    </row>
    <row r="16" spans="1:8" ht="15.75">
      <c r="A16" s="6"/>
      <c r="B16" s="17" t="s">
        <v>34</v>
      </c>
      <c r="C16" s="15" t="s">
        <v>115</v>
      </c>
      <c r="D16" s="19"/>
      <c r="E16" s="19"/>
      <c r="F16" s="11"/>
      <c r="G16" s="11">
        <v>18000000</v>
      </c>
      <c r="H16" s="14" t="s">
        <v>43</v>
      </c>
    </row>
    <row r="17" spans="1:8" ht="15.75">
      <c r="A17" s="6"/>
      <c r="B17" s="21" t="s">
        <v>56</v>
      </c>
      <c r="C17" s="15" t="s">
        <v>115</v>
      </c>
      <c r="D17" s="19"/>
      <c r="E17" s="19"/>
      <c r="F17" s="8">
        <v>15000000</v>
      </c>
      <c r="G17" s="11"/>
      <c r="H17" s="14" t="s">
        <v>116</v>
      </c>
    </row>
    <row r="18" spans="1:8" ht="30">
      <c r="A18" s="6"/>
      <c r="B18" s="21" t="s">
        <v>56</v>
      </c>
      <c r="C18" s="15" t="s">
        <v>115</v>
      </c>
      <c r="D18" s="19"/>
      <c r="E18" s="19"/>
      <c r="F18" s="8">
        <v>3000000</v>
      </c>
      <c r="G18" s="11"/>
      <c r="H18" s="14" t="s">
        <v>117</v>
      </c>
    </row>
    <row r="19" spans="1:8" ht="29.25">
      <c r="A19" s="6"/>
      <c r="B19" s="17" t="s">
        <v>57</v>
      </c>
      <c r="C19" s="15"/>
      <c r="D19" s="19"/>
      <c r="E19" s="19"/>
      <c r="F19" s="11">
        <f>SUM(F17:F18)</f>
        <v>18000000</v>
      </c>
      <c r="G19" s="11"/>
      <c r="H19" s="14"/>
    </row>
    <row r="20" spans="1:8" ht="15.75">
      <c r="A20" s="6"/>
      <c r="B20" s="17" t="s">
        <v>34</v>
      </c>
      <c r="C20" s="15"/>
      <c r="D20" s="19"/>
      <c r="E20" s="19"/>
      <c r="F20" s="11"/>
      <c r="G20" s="11">
        <v>2400000</v>
      </c>
      <c r="H20" s="14" t="s">
        <v>43</v>
      </c>
    </row>
    <row r="21" spans="1:8" ht="30">
      <c r="A21" s="6"/>
      <c r="B21" s="21" t="s">
        <v>56</v>
      </c>
      <c r="C21" s="15"/>
      <c r="D21" s="19"/>
      <c r="E21" s="19"/>
      <c r="F21" s="8">
        <v>2000000</v>
      </c>
      <c r="G21" s="11"/>
      <c r="H21" s="14" t="s">
        <v>118</v>
      </c>
    </row>
    <row r="22" spans="1:8" ht="30">
      <c r="A22" s="6"/>
      <c r="B22" s="21" t="s">
        <v>56</v>
      </c>
      <c r="C22" s="15"/>
      <c r="D22" s="19"/>
      <c r="E22" s="19"/>
      <c r="F22" s="8">
        <v>400000</v>
      </c>
      <c r="G22" s="11"/>
      <c r="H22" s="14" t="s">
        <v>119</v>
      </c>
    </row>
    <row r="23" spans="1:8" ht="29.25">
      <c r="A23" s="6"/>
      <c r="B23" s="17" t="s">
        <v>57</v>
      </c>
      <c r="C23" s="15"/>
      <c r="D23" s="19"/>
      <c r="E23" s="19"/>
      <c r="F23" s="11">
        <f>SUM(F21:F22)</f>
        <v>2400000</v>
      </c>
      <c r="G23" s="11"/>
      <c r="H23" s="14"/>
    </row>
    <row r="24" spans="1:8" ht="15.75">
      <c r="A24" s="6"/>
      <c r="B24" s="17" t="s">
        <v>34</v>
      </c>
      <c r="C24" s="15" t="s">
        <v>120</v>
      </c>
      <c r="D24" s="19"/>
      <c r="E24" s="19"/>
      <c r="F24" s="11"/>
      <c r="G24" s="11">
        <v>310000</v>
      </c>
      <c r="H24" s="14" t="s">
        <v>43</v>
      </c>
    </row>
    <row r="25" spans="1:8" ht="30">
      <c r="A25" s="6"/>
      <c r="B25" s="17" t="s">
        <v>32</v>
      </c>
      <c r="C25" s="15" t="s">
        <v>120</v>
      </c>
      <c r="D25" s="19"/>
      <c r="E25" s="19"/>
      <c r="F25" s="11">
        <v>310000</v>
      </c>
      <c r="G25" s="11"/>
      <c r="H25" s="14" t="s">
        <v>144</v>
      </c>
    </row>
    <row r="26" spans="1:8" ht="15.75">
      <c r="A26" s="6"/>
      <c r="B26" s="17" t="s">
        <v>34</v>
      </c>
      <c r="C26" s="15" t="s">
        <v>37</v>
      </c>
      <c r="D26" s="19"/>
      <c r="E26" s="19"/>
      <c r="F26" s="11"/>
      <c r="G26" s="11">
        <v>179000</v>
      </c>
      <c r="H26" s="14" t="s">
        <v>43</v>
      </c>
    </row>
    <row r="27" spans="1:8" ht="30">
      <c r="A27" s="6"/>
      <c r="B27" s="17" t="s">
        <v>29</v>
      </c>
      <c r="C27" s="15" t="s">
        <v>37</v>
      </c>
      <c r="D27" s="19"/>
      <c r="E27" s="19"/>
      <c r="F27" s="11">
        <v>179000</v>
      </c>
      <c r="G27" s="11"/>
      <c r="H27" s="14" t="s">
        <v>121</v>
      </c>
    </row>
    <row r="28" spans="1:8" s="22" customFormat="1" ht="15">
      <c r="A28" s="24"/>
      <c r="B28" s="16" t="s">
        <v>14</v>
      </c>
      <c r="C28" s="16"/>
      <c r="D28" s="16"/>
      <c r="E28" s="16"/>
      <c r="F28" s="11">
        <f>F10+F11+F12+F15+F16+F19+F20+F23+F24+F25+F26+F27</f>
        <v>21702000</v>
      </c>
      <c r="G28" s="11">
        <f>G10+G11+G12+G15+G16+G19+G20+G23+G24+G25+G26+G27</f>
        <v>21702000</v>
      </c>
      <c r="H28" s="25"/>
    </row>
    <row r="29" spans="1:8" s="22" customFormat="1" ht="15">
      <c r="A29" s="24"/>
      <c r="B29" s="16" t="s">
        <v>23</v>
      </c>
      <c r="C29" s="16"/>
      <c r="D29" s="16"/>
      <c r="E29" s="16"/>
      <c r="F29" s="49">
        <f>F28-G28</f>
        <v>0</v>
      </c>
      <c r="G29" s="49"/>
      <c r="H29" s="25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</sheetData>
  <mergeCells count="7">
    <mergeCell ref="A5:H5"/>
    <mergeCell ref="F7:G7"/>
    <mergeCell ref="F29:G29"/>
    <mergeCell ref="A1:B1"/>
    <mergeCell ref="F1:H1"/>
    <mergeCell ref="A2:B2"/>
    <mergeCell ref="A4:H4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F14" sqref="F14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2" t="s">
        <v>31</v>
      </c>
      <c r="B1" s="52"/>
      <c r="F1" s="53" t="s">
        <v>122</v>
      </c>
      <c r="G1" s="53"/>
      <c r="H1" s="53"/>
    </row>
    <row r="2" spans="1:2" ht="15.75">
      <c r="A2" s="52" t="s">
        <v>1</v>
      </c>
      <c r="B2" s="52"/>
    </row>
    <row r="3" spans="1:2" ht="15.75">
      <c r="A3" s="26"/>
      <c r="B3" s="26"/>
    </row>
    <row r="4" spans="1:8" ht="15.75">
      <c r="A4" s="50" t="s">
        <v>2</v>
      </c>
      <c r="B4" s="50"/>
      <c r="C4" s="50"/>
      <c r="D4" s="50"/>
      <c r="E4" s="50"/>
      <c r="F4" s="50"/>
      <c r="G4" s="50"/>
      <c r="H4" s="50"/>
    </row>
    <row r="5" spans="1:8" ht="15.75">
      <c r="A5" s="50" t="s">
        <v>3</v>
      </c>
      <c r="B5" s="50"/>
      <c r="C5" s="50"/>
      <c r="D5" s="50"/>
      <c r="E5" s="50"/>
      <c r="F5" s="50"/>
      <c r="G5" s="50"/>
      <c r="H5" s="50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0" t="s">
        <v>8</v>
      </c>
      <c r="G9" s="50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15.75">
      <c r="A13" s="27">
        <v>39539</v>
      </c>
      <c r="B13" s="28" t="s">
        <v>32</v>
      </c>
      <c r="C13" s="15" t="s">
        <v>120</v>
      </c>
      <c r="D13" s="15"/>
      <c r="E13" s="15"/>
      <c r="F13" s="8">
        <v>310000</v>
      </c>
      <c r="G13" s="8"/>
      <c r="H13" s="14" t="s">
        <v>123</v>
      </c>
    </row>
    <row r="14" spans="1:8" ht="30">
      <c r="A14" s="27"/>
      <c r="B14" s="29" t="s">
        <v>14</v>
      </c>
      <c r="C14" s="15"/>
      <c r="D14" s="15"/>
      <c r="E14" s="15"/>
      <c r="F14" s="11">
        <f>SUM(F13:F13)</f>
        <v>310000</v>
      </c>
      <c r="G14" s="11">
        <f>SUM(G13:G13)</f>
        <v>0</v>
      </c>
      <c r="H14" s="14" t="s">
        <v>35</v>
      </c>
    </row>
    <row r="15" spans="1:8" ht="15.75">
      <c r="A15" s="9"/>
      <c r="B15" s="10" t="s">
        <v>23</v>
      </c>
      <c r="C15" s="7"/>
      <c r="D15" s="7"/>
      <c r="E15" s="7"/>
      <c r="F15" s="49">
        <f>F14-G14</f>
        <v>310000</v>
      </c>
      <c r="G15" s="49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93"/>
  <sheetViews>
    <sheetView workbookViewId="0" topLeftCell="A1">
      <selection activeCell="B18" sqref="B18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52" t="s">
        <v>31</v>
      </c>
      <c r="B1" s="52"/>
      <c r="F1" s="54" t="s">
        <v>124</v>
      </c>
      <c r="G1" s="54"/>
      <c r="H1" s="54"/>
    </row>
    <row r="2" spans="1:2" ht="15.75">
      <c r="A2" s="52" t="s">
        <v>1</v>
      </c>
      <c r="B2" s="52"/>
    </row>
    <row r="3" spans="1:2" ht="15.75">
      <c r="A3" s="26"/>
      <c r="B3" s="26"/>
    </row>
    <row r="4" spans="1:8" ht="15.75">
      <c r="A4" s="50" t="s">
        <v>13</v>
      </c>
      <c r="B4" s="50"/>
      <c r="C4" s="50"/>
      <c r="D4" s="50"/>
      <c r="E4" s="50"/>
      <c r="F4" s="50"/>
      <c r="G4" s="50"/>
      <c r="H4" s="50"/>
    </row>
    <row r="5" spans="1:8" ht="15.75">
      <c r="A5" s="50" t="s">
        <v>3</v>
      </c>
      <c r="B5" s="50"/>
      <c r="C5" s="50"/>
      <c r="D5" s="50"/>
      <c r="E5" s="50"/>
      <c r="F5" s="50"/>
      <c r="G5" s="50"/>
      <c r="H5" s="50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50" t="s">
        <v>8</v>
      </c>
      <c r="G9" s="50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15.75">
      <c r="A11" s="2"/>
      <c r="B11" s="2"/>
      <c r="C11" s="2"/>
      <c r="D11" s="2"/>
      <c r="E11" s="2"/>
      <c r="F11" s="4"/>
      <c r="G11" s="4"/>
      <c r="H11" s="2"/>
    </row>
    <row r="12" spans="1:8" ht="15.75">
      <c r="A12" s="2"/>
      <c r="B12" s="2"/>
      <c r="C12" s="2"/>
      <c r="D12" s="2"/>
      <c r="E12" s="2"/>
      <c r="F12" s="4"/>
      <c r="G12" s="4"/>
      <c r="H12" s="2"/>
    </row>
    <row r="13" spans="1:8" ht="30">
      <c r="A13" s="44">
        <v>39539</v>
      </c>
      <c r="B13" s="19" t="s">
        <v>29</v>
      </c>
      <c r="C13" s="15" t="s">
        <v>120</v>
      </c>
      <c r="D13" s="15"/>
      <c r="E13" s="15"/>
      <c r="F13" s="8">
        <v>310000</v>
      </c>
      <c r="G13" s="8"/>
      <c r="H13" s="14" t="s">
        <v>125</v>
      </c>
    </row>
    <row r="14" spans="1:8" ht="15.75">
      <c r="A14" s="9"/>
      <c r="B14" s="10" t="s">
        <v>14</v>
      </c>
      <c r="C14" s="7"/>
      <c r="D14" s="7"/>
      <c r="E14" s="7"/>
      <c r="F14" s="12">
        <f>SUM(F13)</f>
        <v>310000</v>
      </c>
      <c r="G14" s="12">
        <f>SUM(G13)</f>
        <v>0</v>
      </c>
      <c r="H14" s="13"/>
    </row>
    <row r="15" spans="1:8" ht="15.75">
      <c r="A15" s="9"/>
      <c r="B15" s="10" t="s">
        <v>23</v>
      </c>
      <c r="C15" s="7"/>
      <c r="D15" s="7"/>
      <c r="E15" s="7"/>
      <c r="F15" s="49">
        <f>F14-G14</f>
        <v>310000</v>
      </c>
      <c r="G15" s="49"/>
      <c r="H15" s="13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</sheetData>
  <mergeCells count="7">
    <mergeCell ref="A5:H5"/>
    <mergeCell ref="F9:G9"/>
    <mergeCell ref="F15:G15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17"/>
  <dimension ref="A1:L38"/>
  <sheetViews>
    <sheetView workbookViewId="0" topLeftCell="A13">
      <selection activeCell="H29" sqref="H29"/>
    </sheetView>
  </sheetViews>
  <sheetFormatPr defaultColWidth="9.00390625" defaultRowHeight="15.75"/>
  <cols>
    <col min="1" max="1" width="3.125" style="20" customWidth="1"/>
    <col min="2" max="2" width="13.875" style="20" customWidth="1"/>
    <col min="3" max="3" width="9.00390625" style="20" customWidth="1"/>
    <col min="4" max="4" width="15.00390625" style="20" customWidth="1"/>
    <col min="5" max="5" width="19.25390625" style="20" customWidth="1"/>
    <col min="6" max="6" width="23.625" style="20" customWidth="1"/>
    <col min="7" max="7" width="9.875" style="20" customWidth="1"/>
    <col min="8" max="8" width="9.75390625" style="20" customWidth="1"/>
    <col min="9" max="9" width="7.875" style="20" customWidth="1"/>
    <col min="10" max="10" width="7.375" style="20" bestFit="1" customWidth="1"/>
    <col min="11" max="11" width="9.00390625" style="20" customWidth="1"/>
    <col min="12" max="12" width="10.50390625" style="20" customWidth="1"/>
    <col min="13" max="16384" width="9.00390625" style="20" customWidth="1"/>
  </cols>
  <sheetData>
    <row r="1" spans="1:12" ht="15.75">
      <c r="A1" s="63" t="s">
        <v>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3" spans="1:12" ht="15.75">
      <c r="A3" s="50" t="s">
        <v>126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15.75">
      <c r="A4" s="50" t="s">
        <v>127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.75">
      <c r="A5" s="64" t="s">
        <v>84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2:10" ht="15.75">
      <c r="B6" s="33"/>
      <c r="C6" s="33"/>
      <c r="D6" s="33"/>
      <c r="E6" s="33"/>
      <c r="F6" s="33"/>
      <c r="G6" s="33"/>
      <c r="H6" s="33"/>
      <c r="I6" s="33"/>
      <c r="J6" s="33"/>
    </row>
    <row r="7" spans="2:10" ht="15.75">
      <c r="B7" s="33"/>
      <c r="C7" s="33"/>
      <c r="D7" s="34"/>
      <c r="E7" s="34"/>
      <c r="F7" s="34"/>
      <c r="G7" s="33"/>
      <c r="H7" s="33"/>
      <c r="I7" s="33"/>
      <c r="J7" s="33"/>
    </row>
    <row r="8" spans="1:12" ht="15.75" customHeight="1">
      <c r="A8" s="61" t="s">
        <v>85</v>
      </c>
      <c r="B8" s="56" t="s">
        <v>140</v>
      </c>
      <c r="C8" s="56" t="s">
        <v>86</v>
      </c>
      <c r="D8" s="58" t="s">
        <v>87</v>
      </c>
      <c r="E8" s="59"/>
      <c r="F8" s="60"/>
      <c r="G8" s="56" t="s">
        <v>88</v>
      </c>
      <c r="H8" s="56" t="s">
        <v>89</v>
      </c>
      <c r="I8" s="56" t="s">
        <v>90</v>
      </c>
      <c r="J8" s="56" t="s">
        <v>25</v>
      </c>
      <c r="K8" s="56" t="s">
        <v>91</v>
      </c>
      <c r="L8" s="56" t="s">
        <v>26</v>
      </c>
    </row>
    <row r="9" spans="1:12" ht="28.5" customHeight="1">
      <c r="A9" s="62"/>
      <c r="B9" s="57"/>
      <c r="C9" s="57"/>
      <c r="D9" s="31" t="s">
        <v>92</v>
      </c>
      <c r="E9" s="31" t="s">
        <v>93</v>
      </c>
      <c r="F9" s="31" t="s">
        <v>94</v>
      </c>
      <c r="G9" s="57"/>
      <c r="H9" s="57"/>
      <c r="I9" s="57"/>
      <c r="J9" s="57"/>
      <c r="K9" s="57"/>
      <c r="L9" s="57"/>
    </row>
    <row r="10" spans="1:11" ht="15.75">
      <c r="A10" s="32"/>
      <c r="B10" s="35"/>
      <c r="C10" s="35"/>
      <c r="D10" s="36"/>
      <c r="E10" s="36"/>
      <c r="F10" s="36"/>
      <c r="G10" s="35"/>
      <c r="H10" s="35"/>
      <c r="I10" s="35"/>
      <c r="J10" s="35"/>
      <c r="K10" s="35"/>
    </row>
    <row r="11" spans="1:10" ht="15.75">
      <c r="A11" s="2" t="s">
        <v>95</v>
      </c>
      <c r="B11" s="35"/>
      <c r="C11" s="35"/>
      <c r="D11" s="36"/>
      <c r="E11" s="36"/>
      <c r="F11" s="36"/>
      <c r="G11" s="35"/>
      <c r="H11" s="35"/>
      <c r="I11" s="35"/>
      <c r="J11" s="35"/>
    </row>
    <row r="12" spans="1:10" ht="15.75">
      <c r="A12" s="2"/>
      <c r="B12" s="35"/>
      <c r="C12" s="35"/>
      <c r="D12" s="36"/>
      <c r="E12" s="36"/>
      <c r="F12" s="36"/>
      <c r="G12" s="35"/>
      <c r="H12" s="35"/>
      <c r="I12" s="35"/>
      <c r="J12" s="35"/>
    </row>
    <row r="13" spans="1:10" ht="15.75">
      <c r="A13" s="2" t="s">
        <v>128</v>
      </c>
      <c r="B13" s="35"/>
      <c r="C13" s="35"/>
      <c r="D13" s="36"/>
      <c r="E13" s="36"/>
      <c r="F13" s="36"/>
      <c r="G13" s="35"/>
      <c r="H13" s="35"/>
      <c r="I13" s="35"/>
      <c r="J13" s="35"/>
    </row>
    <row r="14" spans="1:12" ht="60">
      <c r="A14" s="37" t="s">
        <v>96</v>
      </c>
      <c r="B14" s="37" t="s">
        <v>97</v>
      </c>
      <c r="C14" s="37" t="s">
        <v>98</v>
      </c>
      <c r="D14" s="45" t="s">
        <v>130</v>
      </c>
      <c r="E14" s="37" t="s">
        <v>99</v>
      </c>
      <c r="F14" s="37" t="s">
        <v>100</v>
      </c>
      <c r="G14" s="39">
        <v>60</v>
      </c>
      <c r="H14" s="40">
        <v>12973</v>
      </c>
      <c r="I14" s="40">
        <f>H14*G14/100-1</f>
        <v>7782.8</v>
      </c>
      <c r="J14" s="40">
        <f>H14-I14</f>
        <v>5190.2</v>
      </c>
      <c r="K14" s="41" t="s">
        <v>27</v>
      </c>
      <c r="L14" s="40">
        <v>7784</v>
      </c>
    </row>
    <row r="15" spans="1:12" ht="15.75">
      <c r="A15" s="37"/>
      <c r="B15" s="37"/>
      <c r="C15" s="37"/>
      <c r="D15" s="38"/>
      <c r="E15" s="37"/>
      <c r="F15" s="37"/>
      <c r="G15" s="39"/>
      <c r="H15" s="40"/>
      <c r="I15" s="40"/>
      <c r="J15" s="40"/>
      <c r="K15" s="41"/>
      <c r="L15" s="40"/>
    </row>
    <row r="16" spans="1:12" ht="15.75">
      <c r="A16" s="55" t="s">
        <v>129</v>
      </c>
      <c r="B16" s="55"/>
      <c r="C16" s="55"/>
      <c r="D16" s="55"/>
      <c r="E16" s="37"/>
      <c r="F16" s="37"/>
      <c r="G16" s="40"/>
      <c r="H16" s="40"/>
      <c r="I16" s="40"/>
      <c r="J16" s="40"/>
      <c r="L16" s="40"/>
    </row>
    <row r="17" spans="1:12" ht="60">
      <c r="A17" s="37" t="s">
        <v>101</v>
      </c>
      <c r="B17" s="37" t="s">
        <v>97</v>
      </c>
      <c r="C17" s="37" t="s">
        <v>102</v>
      </c>
      <c r="D17" s="45" t="s">
        <v>131</v>
      </c>
      <c r="E17" s="37" t="s">
        <v>103</v>
      </c>
      <c r="F17" s="37" t="s">
        <v>104</v>
      </c>
      <c r="G17" s="39">
        <v>71.55</v>
      </c>
      <c r="H17" s="40">
        <v>209629</v>
      </c>
      <c r="I17" s="40">
        <v>150000</v>
      </c>
      <c r="J17" s="40">
        <f>H17-I17</f>
        <v>59629</v>
      </c>
      <c r="K17" s="41" t="s">
        <v>27</v>
      </c>
      <c r="L17" s="41" t="s">
        <v>132</v>
      </c>
    </row>
    <row r="18" spans="1:12" ht="15.75">
      <c r="A18" s="42"/>
      <c r="B18" s="37"/>
      <c r="C18" s="42"/>
      <c r="D18" s="42"/>
      <c r="E18" s="42"/>
      <c r="F18" s="42"/>
      <c r="G18" s="40"/>
      <c r="H18" s="40"/>
      <c r="I18" s="40"/>
      <c r="J18" s="40"/>
      <c r="L18" s="40"/>
    </row>
    <row r="19" spans="1:12" ht="60">
      <c r="A19" s="37" t="s">
        <v>105</v>
      </c>
      <c r="B19" s="37" t="s">
        <v>97</v>
      </c>
      <c r="C19" s="37" t="s">
        <v>106</v>
      </c>
      <c r="D19" s="45" t="s">
        <v>131</v>
      </c>
      <c r="E19" s="37" t="s">
        <v>103</v>
      </c>
      <c r="F19" s="37" t="s">
        <v>107</v>
      </c>
      <c r="G19" s="40">
        <v>90</v>
      </c>
      <c r="H19" s="40">
        <v>51867</v>
      </c>
      <c r="I19" s="40">
        <f>H19*G19/100</f>
        <v>46680.3</v>
      </c>
      <c r="J19" s="40">
        <f>H19-I19</f>
        <v>5186.699999999997</v>
      </c>
      <c r="K19" s="41" t="s">
        <v>27</v>
      </c>
      <c r="L19" s="41" t="s">
        <v>132</v>
      </c>
    </row>
    <row r="20" spans="1:12" ht="15.75">
      <c r="A20" s="42"/>
      <c r="B20" s="42"/>
      <c r="C20" s="42"/>
      <c r="D20" s="42"/>
      <c r="E20" s="42"/>
      <c r="F20" s="42"/>
      <c r="G20" s="40"/>
      <c r="H20" s="40"/>
      <c r="I20" s="46"/>
      <c r="J20" s="40"/>
      <c r="L20" s="40"/>
    </row>
    <row r="21" spans="1:12" ht="60">
      <c r="A21" s="37" t="s">
        <v>108</v>
      </c>
      <c r="B21" s="37" t="s">
        <v>97</v>
      </c>
      <c r="C21" s="37" t="s">
        <v>109</v>
      </c>
      <c r="D21" s="45" t="s">
        <v>131</v>
      </c>
      <c r="E21" s="37" t="s">
        <v>103</v>
      </c>
      <c r="F21" s="37" t="s">
        <v>110</v>
      </c>
      <c r="G21" s="40">
        <v>90</v>
      </c>
      <c r="H21" s="40">
        <v>122229</v>
      </c>
      <c r="I21" s="40">
        <v>110000</v>
      </c>
      <c r="J21" s="40">
        <f>H21-I21</f>
        <v>12229</v>
      </c>
      <c r="K21" s="41" t="s">
        <v>27</v>
      </c>
      <c r="L21" s="40"/>
    </row>
    <row r="22" spans="1:12" ht="15.75">
      <c r="A22" s="37"/>
      <c r="B22" s="37"/>
      <c r="C22" s="37"/>
      <c r="D22" s="45"/>
      <c r="E22" s="37"/>
      <c r="F22" s="37"/>
      <c r="G22" s="40"/>
      <c r="H22" s="40"/>
      <c r="I22" s="46"/>
      <c r="J22" s="40"/>
      <c r="K22" s="41"/>
      <c r="L22" s="40"/>
    </row>
    <row r="23" spans="1:12" ht="52.5" customHeight="1">
      <c r="A23" s="37" t="s">
        <v>133</v>
      </c>
      <c r="B23" s="37" t="s">
        <v>97</v>
      </c>
      <c r="C23" s="37" t="s">
        <v>134</v>
      </c>
      <c r="D23" s="45" t="s">
        <v>136</v>
      </c>
      <c r="E23" s="37" t="s">
        <v>135</v>
      </c>
      <c r="F23" s="37" t="s">
        <v>137</v>
      </c>
      <c r="G23" s="40">
        <v>90</v>
      </c>
      <c r="H23" s="40">
        <v>357648</v>
      </c>
      <c r="I23" s="40">
        <f>H23*G23/100</f>
        <v>321883.2</v>
      </c>
      <c r="J23" s="40">
        <f>H23-I23</f>
        <v>35764.79999999999</v>
      </c>
      <c r="K23" s="41" t="s">
        <v>27</v>
      </c>
      <c r="L23" s="40"/>
    </row>
    <row r="24" spans="1:12" ht="15.75">
      <c r="A24" s="37"/>
      <c r="B24" s="37"/>
      <c r="C24" s="37"/>
      <c r="D24" s="45"/>
      <c r="E24" s="37"/>
      <c r="F24" s="37"/>
      <c r="G24" s="40"/>
      <c r="H24" s="40"/>
      <c r="I24" s="40"/>
      <c r="J24" s="40"/>
      <c r="K24" s="41"/>
      <c r="L24" s="40"/>
    </row>
    <row r="25" spans="1:12" ht="45">
      <c r="A25" s="37" t="s">
        <v>138</v>
      </c>
      <c r="B25" s="37" t="s">
        <v>139</v>
      </c>
      <c r="C25" s="37" t="s">
        <v>141</v>
      </c>
      <c r="D25" s="45" t="s">
        <v>141</v>
      </c>
      <c r="E25" s="37" t="s">
        <v>142</v>
      </c>
      <c r="F25" s="37" t="s">
        <v>143</v>
      </c>
      <c r="G25" s="40">
        <v>40</v>
      </c>
      <c r="H25" s="40">
        <v>512</v>
      </c>
      <c r="I25" s="40">
        <v>202</v>
      </c>
      <c r="J25" s="40">
        <f>H25-I25</f>
        <v>310</v>
      </c>
      <c r="K25" s="41" t="s">
        <v>34</v>
      </c>
      <c r="L25" s="40"/>
    </row>
    <row r="26" spans="1:10" ht="15.75">
      <c r="A26" s="42"/>
      <c r="B26" s="42"/>
      <c r="C26" s="42"/>
      <c r="D26" s="42"/>
      <c r="E26" s="42"/>
      <c r="F26" s="42"/>
      <c r="G26" s="40"/>
      <c r="H26" s="40"/>
      <c r="I26" s="40"/>
      <c r="J26" s="40"/>
    </row>
    <row r="27" spans="1:12" ht="15.75">
      <c r="A27" s="4" t="s">
        <v>111</v>
      </c>
      <c r="B27" s="4"/>
      <c r="C27" s="4"/>
      <c r="D27" s="4"/>
      <c r="E27" s="4"/>
      <c r="F27" s="4"/>
      <c r="G27" s="43"/>
      <c r="H27" s="43">
        <f>SUM(H14:H26)</f>
        <v>754858</v>
      </c>
      <c r="I27" s="43">
        <f>SUM(I14:I26)</f>
        <v>636548.3</v>
      </c>
      <c r="J27" s="43">
        <f>SUM(J14:J26)</f>
        <v>118309.69999999998</v>
      </c>
      <c r="K27" s="43"/>
      <c r="L27" s="43">
        <f>SUM(L14:L26)</f>
        <v>7784</v>
      </c>
    </row>
    <row r="28" spans="1:10" ht="15.75">
      <c r="A28" s="42"/>
      <c r="B28" s="42"/>
      <c r="C28" s="42"/>
      <c r="D28" s="42"/>
      <c r="E28" s="42"/>
      <c r="F28" s="42"/>
      <c r="G28" s="40"/>
      <c r="H28" s="40"/>
      <c r="I28" s="40"/>
      <c r="J28" s="40"/>
    </row>
    <row r="29" spans="1:10" ht="15.75">
      <c r="A29" s="42"/>
      <c r="B29" s="42"/>
      <c r="C29" s="42"/>
      <c r="D29" s="42"/>
      <c r="E29" s="42"/>
      <c r="F29" s="42"/>
      <c r="G29" s="40"/>
      <c r="H29" s="40"/>
      <c r="I29" s="40"/>
      <c r="J29" s="40"/>
    </row>
    <row r="30" spans="1:10" ht="15.75">
      <c r="A30" s="42"/>
      <c r="B30" s="42"/>
      <c r="C30" s="42"/>
      <c r="D30" s="42"/>
      <c r="E30" s="42"/>
      <c r="F30" s="42"/>
      <c r="G30" s="40"/>
      <c r="H30" s="40"/>
      <c r="I30" s="40"/>
      <c r="J30" s="40"/>
    </row>
    <row r="31" spans="1:10" ht="15.75">
      <c r="A31" s="42"/>
      <c r="B31" s="42"/>
      <c r="C31" s="42"/>
      <c r="D31" s="42"/>
      <c r="E31" s="42"/>
      <c r="F31" s="42"/>
      <c r="G31" s="40"/>
      <c r="H31" s="40"/>
      <c r="I31" s="40"/>
      <c r="J31" s="40"/>
    </row>
    <row r="32" spans="1:10" ht="15.75">
      <c r="A32" s="42"/>
      <c r="B32" s="42"/>
      <c r="C32" s="42"/>
      <c r="D32" s="42"/>
      <c r="E32" s="42"/>
      <c r="F32" s="42"/>
      <c r="G32" s="40"/>
      <c r="H32" s="40"/>
      <c r="I32" s="40"/>
      <c r="J32" s="40"/>
    </row>
    <row r="33" spans="1:10" ht="15.75">
      <c r="A33" s="42"/>
      <c r="B33" s="42"/>
      <c r="C33" s="42"/>
      <c r="D33" s="42"/>
      <c r="E33" s="42"/>
      <c r="F33" s="42"/>
      <c r="G33" s="40"/>
      <c r="H33" s="40"/>
      <c r="I33" s="40"/>
      <c r="J33" s="40"/>
    </row>
    <row r="34" spans="1:10" ht="15.75">
      <c r="A34" s="42"/>
      <c r="B34" s="42"/>
      <c r="C34" s="42"/>
      <c r="D34" s="42"/>
      <c r="E34" s="42"/>
      <c r="F34" s="42"/>
      <c r="G34" s="40"/>
      <c r="H34" s="40"/>
      <c r="I34" s="40"/>
      <c r="J34" s="40"/>
    </row>
    <row r="35" spans="1:10" ht="15.75">
      <c r="A35" s="42"/>
      <c r="B35" s="42"/>
      <c r="C35" s="42"/>
      <c r="D35" s="42"/>
      <c r="E35" s="42"/>
      <c r="F35" s="42"/>
      <c r="G35" s="40"/>
      <c r="H35" s="40"/>
      <c r="I35" s="40"/>
      <c r="J35" s="40"/>
    </row>
    <row r="36" spans="1:10" ht="15.75">
      <c r="A36" s="42"/>
      <c r="B36" s="42"/>
      <c r="C36" s="42"/>
      <c r="D36" s="42"/>
      <c r="E36" s="42"/>
      <c r="F36" s="42"/>
      <c r="G36" s="40"/>
      <c r="H36" s="40"/>
      <c r="I36" s="40"/>
      <c r="J36" s="40"/>
    </row>
    <row r="37" spans="1:10" ht="15.75">
      <c r="A37" s="42"/>
      <c r="B37" s="42"/>
      <c r="C37" s="42"/>
      <c r="D37" s="42"/>
      <c r="E37" s="42"/>
      <c r="F37" s="42"/>
      <c r="G37" s="40"/>
      <c r="H37" s="40"/>
      <c r="I37" s="40"/>
      <c r="J37" s="40"/>
    </row>
    <row r="38" spans="2:10" ht="15.75">
      <c r="B38" s="42"/>
      <c r="C38" s="42"/>
      <c r="D38" s="42"/>
      <c r="E38" s="42"/>
      <c r="F38" s="42"/>
      <c r="G38" s="42"/>
      <c r="H38" s="42"/>
      <c r="I38" s="42"/>
      <c r="J38" s="42"/>
    </row>
  </sheetData>
  <mergeCells count="15">
    <mergeCell ref="A8:A9"/>
    <mergeCell ref="A1:L1"/>
    <mergeCell ref="A3:L3"/>
    <mergeCell ref="A4:L4"/>
    <mergeCell ref="A5:L5"/>
    <mergeCell ref="A16:D16"/>
    <mergeCell ref="L8:L9"/>
    <mergeCell ref="H8:H9"/>
    <mergeCell ref="I8:I9"/>
    <mergeCell ref="J8:J9"/>
    <mergeCell ref="K8:K9"/>
    <mergeCell ref="B8:B9"/>
    <mergeCell ref="C8:C9"/>
    <mergeCell ref="D8:F8"/>
    <mergeCell ref="G8:G9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2008-04-23T11:02:19Z</cp:lastPrinted>
  <dcterms:created xsi:type="dcterms:W3CDTF">2005-09-14T08:40:41Z</dcterms:created>
  <dcterms:modified xsi:type="dcterms:W3CDTF">2008-08-12T14:23:06Z</dcterms:modified>
  <cp:category/>
  <cp:version/>
  <cp:contentType/>
  <cp:contentStatus/>
</cp:coreProperties>
</file>