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firstSheet="13" activeTab="24"/>
  </bookViews>
  <sheets>
    <sheet name="T-I-1" sheetId="1" r:id="rId1"/>
    <sheet name="T-I-2" sheetId="2" r:id="rId2"/>
    <sheet name="T-I-3" sheetId="3" r:id="rId3"/>
    <sheet name="T-1-4" sheetId="4" r:id="rId4"/>
    <sheet name="T-I-5" sheetId="5" r:id="rId5"/>
    <sheet name="T-1-6" sheetId="6" r:id="rId6"/>
    <sheet name="T-II-1-1" sheetId="7" r:id="rId7"/>
    <sheet name="T-II-1-2" sheetId="8" r:id="rId8"/>
    <sheet name="T-II-1-3" sheetId="9" r:id="rId9"/>
    <sheet name="T-II-1-4" sheetId="10" r:id="rId10"/>
    <sheet name="T-II-2-1" sheetId="11" r:id="rId11"/>
    <sheet name="T-II-2-2" sheetId="12" r:id="rId12"/>
    <sheet name="T-II-3-1" sheetId="13" r:id="rId13"/>
    <sheet name="T-II-3-2" sheetId="14" r:id="rId14"/>
    <sheet name="T-II-3-3" sheetId="15" r:id="rId15"/>
    <sheet name="T-II-3-4" sheetId="16" r:id="rId16"/>
    <sheet name="T-II-4-1" sheetId="17" r:id="rId17"/>
    <sheet name="T-II-4-2" sheetId="18" r:id="rId18"/>
    <sheet name="T-II-5-1" sheetId="19" r:id="rId19"/>
    <sheet name="T-II-5-2" sheetId="20" r:id="rId20"/>
    <sheet name="T-II-5-3" sheetId="21" r:id="rId21"/>
    <sheet name="T-II-5-4" sheetId="22" r:id="rId22"/>
    <sheet name="T-II-8-1" sheetId="23" r:id="rId23"/>
    <sheet name="T-II-8-2" sheetId="24" r:id="rId24"/>
    <sheet name="T-III" sheetId="25" r:id="rId25"/>
  </sheets>
  <definedNames>
    <definedName name="_xlnm.Print_Titles" localSheetId="5">'T-1-6'!$7:$8</definedName>
    <definedName name="_xlnm.Print_Titles" localSheetId="0">'T-I-1'!$7:$8</definedName>
    <definedName name="_xlnm.Print_Titles" localSheetId="4">'T-I-5'!$6:$7</definedName>
    <definedName name="_xlnm.Print_Titles" localSheetId="24">'T-III'!$8:$9</definedName>
  </definedNames>
  <calcPr fullCalcOnLoad="1"/>
</workbook>
</file>

<file path=xl/sharedStrings.xml><?xml version="1.0" encoding="utf-8"?>
<sst xmlns="http://schemas.openxmlformats.org/spreadsheetml/2006/main" count="1060" uniqueCount="366">
  <si>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</si>
  <si>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</si>
  <si>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</si>
  <si>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</si>
  <si>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</si>
  <si>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</si>
  <si>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</si>
  <si>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</si>
  <si>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</si>
  <si>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</si>
  <si>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</si>
  <si>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</si>
  <si>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</si>
  <si>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</si>
  <si>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</si>
  <si>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</si>
  <si>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</si>
  <si>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</si>
  <si>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</si>
  <si>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</si>
  <si>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</si>
  <si>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</si>
  <si>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Előirányzat átcsoportosítás céltartalék terhére</t>
  </si>
  <si>
    <t>Egyenleg:</t>
  </si>
  <si>
    <t>T/III. számú melléklet</t>
  </si>
  <si>
    <t>Önerő</t>
  </si>
  <si>
    <t>Eredmény</t>
  </si>
  <si>
    <t>Pályázati alap</t>
  </si>
  <si>
    <t>T/I/5. számú táblázat</t>
  </si>
  <si>
    <t>Dologi kiadás</t>
  </si>
  <si>
    <t>ÁHT-n kívüli működési pénzeszköz átadás</t>
  </si>
  <si>
    <t>Gróf I. Festetics György Művelődési Központ</t>
  </si>
  <si>
    <t>Intézményfinanszírozás</t>
  </si>
  <si>
    <t>Személyi jellegű kiadás</t>
  </si>
  <si>
    <t>Általános tartalék</t>
  </si>
  <si>
    <t>Testületi hatáskörben felhasználható</t>
  </si>
  <si>
    <t>ÁHT-n kívüli, működési pénzeszköz átadás</t>
  </si>
  <si>
    <t>Felhalmozási célú kiadás</t>
  </si>
  <si>
    <t>Felhalmozási célú kiadás összesen:</t>
  </si>
  <si>
    <t>Polgármesteri hatáskörben felhasználható</t>
  </si>
  <si>
    <t>Előirányzat átcsoportosítás általános tartalék terhére</t>
  </si>
  <si>
    <t>Adatok e Ft-ban</t>
  </si>
  <si>
    <t>Sorsz.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</si>
  <si>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</si>
  <si>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</si>
  <si>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</si>
  <si>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</si>
  <si>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</si>
  <si>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 forrása</t>
  </si>
  <si>
    <t>azonosítója</t>
  </si>
  <si>
    <t>címe</t>
  </si>
  <si>
    <t>célja</t>
  </si>
  <si>
    <t>Polgármesteri Hivatal:</t>
  </si>
  <si>
    <t>1.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</si>
  <si>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</si>
  <si>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</si>
  <si>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</si>
  <si>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</si>
  <si>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2.</t>
  </si>
  <si>
    <t>190/2007. (XII. 18.)</t>
  </si>
  <si>
    <t>Közoktatási infrastruktúra és szolgáltatások fejlesztése</t>
  </si>
  <si>
    <t>Brunszvik T.N. O. Óvoda Sugár utcai épületének bőv.</t>
  </si>
  <si>
    <t>3.</t>
  </si>
  <si>
    <t>2/2008. (I. 24.)</t>
  </si>
  <si>
    <t>Bibó I. AGSZ hőszivattyú, nyílászárók cseréje, akadálymentesítés</t>
  </si>
  <si>
    <t>4.</t>
  </si>
  <si>
    <t>3/2008. (I. 24.)</t>
  </si>
  <si>
    <t>Illyés Gy. Ált. és Műv. Isk. nyílászárók cseréje, akadálymentesítés</t>
  </si>
  <si>
    <t>Összesen:</t>
  </si>
  <si>
    <t>T/II/8/1. számú táblázat</t>
  </si>
  <si>
    <t>T/II/8/2. számú táblázat</t>
  </si>
  <si>
    <t>Hévíz Város Önkormányzata által benyújtott pályázatok alakulása</t>
  </si>
  <si>
    <t>2007. évben benyújtott, de 2008. évben elbírált pályázat</t>
  </si>
  <si>
    <t>2008. évben benyújtott pályázatok:</t>
  </si>
  <si>
    <t>NYDOP-2007-5.1.1/E (Új Magyarország Fejlesztési Terv)</t>
  </si>
  <si>
    <t>NYDOP-2007-5.3/2F (Új Magyarország Fejlesztési Terv)</t>
  </si>
  <si>
    <t>5.</t>
  </si>
  <si>
    <t>48/2008. (III. 13.)</t>
  </si>
  <si>
    <t>Közösségi közlekedési infrastruktúra fejlesztése</t>
  </si>
  <si>
    <t>NYDOP-2007-3.2.1/B (Új Magyarország Fejlesztési Terv)</t>
  </si>
  <si>
    <t>Új autóbusz pályaudvar építés</t>
  </si>
  <si>
    <t>6.</t>
  </si>
  <si>
    <t>Oktatási és Kulturális Minisztérium</t>
  </si>
  <si>
    <t>Program megnevezése/ Pályázat kiírója</t>
  </si>
  <si>
    <t>-</t>
  </si>
  <si>
    <t>Könyvtári és közművelődési érdekeltségnövelő t.</t>
  </si>
  <si>
    <t>Közművelődési érdekeltségnövelő pályázat Hévíz</t>
  </si>
  <si>
    <t>Működési bevétel</t>
  </si>
  <si>
    <t>300-15/2008. ikt. sz.</t>
  </si>
  <si>
    <t>Központosított állami tám. önk. létsz. csökkentés 2008. évet érintő része</t>
  </si>
  <si>
    <t>Működési bevétel összesen:</t>
  </si>
  <si>
    <t>300-29/2008. ikt. sz.</t>
  </si>
  <si>
    <t>Központosított áll. tám. vizitdíj visszafizetés támogatása</t>
  </si>
  <si>
    <t>300-38/2008. ikt. sz.</t>
  </si>
  <si>
    <t>Központosított áll. tám. szakmai vizsgák lebonyolítása</t>
  </si>
  <si>
    <t>98-13/2008. ikt. sz.</t>
  </si>
  <si>
    <t>Hévízi Kistérs. Önk. T. T. közoktatási feladat ell. tám. (isk. okt.)</t>
  </si>
  <si>
    <t>Hévízi Kistérs. Önk. T. T. közokt. feladat ell. tám. (óvodai nevelés)</t>
  </si>
  <si>
    <t>98-12/2008. ikt. sz.</t>
  </si>
  <si>
    <t>Hévízi Kistérs. Önk. T. T. mozgókönyvtári és egyéb közművelődési fa. ellátásra tám.</t>
  </si>
  <si>
    <t>98-11/2008. ikt. sz.</t>
  </si>
  <si>
    <t>4202/2008. ikt. sz.</t>
  </si>
  <si>
    <t>Oktatási Kulturális Minisztérium</t>
  </si>
  <si>
    <t>Hévízi Kistérs. Önk. T. T. házi segítségnyújtás fa. támogatása</t>
  </si>
  <si>
    <t>Hévízi Kistérs. Önk. T. T. jelzőrendszeres házi segítségnyújtási fa. ellátás tám.</t>
  </si>
  <si>
    <t>Hévízi Kistérs. Önk. T. T. gyermekjóléti alapszolg. ellátás támogatása</t>
  </si>
  <si>
    <t>300-37/2008. ikt. sz.</t>
  </si>
  <si>
    <t>2008. évi 13. havi illetm. 50 %-a és bérfejl. állami t.</t>
  </si>
  <si>
    <t>Egyéb központi állami tám. 2007. évi után járó 13. havi ill. 2008. évi r.</t>
  </si>
  <si>
    <t>300-35/2008. ikt. sz.</t>
  </si>
  <si>
    <t>2008. évi 13. haviilletm. 50 % és bérfejl. áll. tám.</t>
  </si>
  <si>
    <t>Központosított áll. tám. 2008. évi bérpol. int. áll. tám.-ból</t>
  </si>
  <si>
    <t>Központosított áll. tám. 2008. évi bérpol. int. Egészségbizt. Alapból</t>
  </si>
  <si>
    <t>Körzetközponti jegyzőként érettségivel kapcs. fa.</t>
  </si>
  <si>
    <t>Munkaadót terhelő elvonás</t>
  </si>
  <si>
    <t>Körzetközponti jegyzőként érettségivel kapcs. fa. TB 29 %, munkaadói j. 3 %</t>
  </si>
  <si>
    <t>Tám. értékű műk. pénzeszköz átadás</t>
  </si>
  <si>
    <t>98-16/2008. ikt. sz.</t>
  </si>
  <si>
    <t>Vindornyaszőlős Község Önkormányzat iskolabusz műk.</t>
  </si>
  <si>
    <t>Viztidíj visszatérítés</t>
  </si>
  <si>
    <t>ÁHT-n kívüli működési c. pénzeszk átadás</t>
  </si>
  <si>
    <t>Létszámracionalizálás</t>
  </si>
  <si>
    <t>Illyés Gy. Ált. és Műv. Isk. kistérségi műk. tám.</t>
  </si>
  <si>
    <t>Brunszvik T. N. O. Óvoda kistérségi tám. működésre</t>
  </si>
  <si>
    <t>Gr. I. Festetics Gy. M. Kp. kistérségi műk. tám.</t>
  </si>
  <si>
    <t>Teréz A. Sz. I. I. kistérségi működési támogatás</t>
  </si>
  <si>
    <t>Bibó I. AGSZ állami tám. működésre</t>
  </si>
  <si>
    <t>Teréz A. Sz. I. I. kistérségi tám. működésre</t>
  </si>
  <si>
    <t>Intézményfinanszírozás összesen:</t>
  </si>
  <si>
    <t>Felhalmozási kiadás</t>
  </si>
  <si>
    <t>Hévíz gyógyhely városközpont rehab. tanulmány</t>
  </si>
  <si>
    <t xml:space="preserve">Működési pénzeszköz átadás </t>
  </si>
  <si>
    <t>Hévíz SK</t>
  </si>
  <si>
    <t>Hévíz Turizmus Marketing Egyesület</t>
  </si>
  <si>
    <t>ÁHT-n kívüli műk. pénzeszk. átadás összesen:</t>
  </si>
  <si>
    <t>Őrangyalok Európai Alapítvány</t>
  </si>
  <si>
    <t>ÁHT-n kívüli felhalmozási pénzeszköz átadás</t>
  </si>
  <si>
    <t>Őrangyalok Európai Alapítvány (életmentő műszer vásárlása)</t>
  </si>
  <si>
    <t>97/2008. (V. 27.) KT. hat.</t>
  </si>
  <si>
    <t>Illyés Gy. Á. és M. Isk. Működési sajáterő elvonás</t>
  </si>
  <si>
    <t>Illyés Gy. Á. és M. Isk. aula és főbejárat nyílászáró cseréje az iskolaép. és sportcsarnok öltözővel és szertárral való bőv.</t>
  </si>
  <si>
    <t>Illyés Gy. Á. és M. I. felhalmozásra saját erő</t>
  </si>
  <si>
    <t>Illyés Gy. Á. és M. I. műk. saját erő</t>
  </si>
  <si>
    <t>2645-13/2008. ikt. sz.</t>
  </si>
  <si>
    <t>TASZII működésre saját erő</t>
  </si>
  <si>
    <t>TASZII felhalmozásra saját erő</t>
  </si>
  <si>
    <t>71/2008. (IV. 29.) KT. hat.</t>
  </si>
  <si>
    <t>Utazásszervezés, idegenvezetés</t>
  </si>
  <si>
    <t>Támogatás értékű működési kiadás</t>
  </si>
  <si>
    <t>Hévízi Kist.Önkormányzatainak T. T. részére pályázati önerő átad.</t>
  </si>
  <si>
    <t>72/2008. (IV. 29.) KT. hat.</t>
  </si>
  <si>
    <t>Igazgatási szakfeladat</t>
  </si>
  <si>
    <t>ÁHT-n kívüli működési c. pénzeszk. átadás</t>
  </si>
  <si>
    <t>Zalai Falvakért Egyesület éves tagdíj+8havi mbér hozzáj.</t>
  </si>
  <si>
    <t>89/2008. (V. 15.) KT. hat.</t>
  </si>
  <si>
    <t>Ingatlan beruházás Martinovics utca útrekonstrukció és Fortuna u. csatlakozó kiép.</t>
  </si>
  <si>
    <t>Ingatlan beruházás Martinovics utca útrekonstrukció és Fortuna u. csatlakozó kiép. ÁFA</t>
  </si>
  <si>
    <t>Felhalmozási kiadás összesen:</t>
  </si>
  <si>
    <t>Hévíz Hunyadi (Dr. Babócsay-Zrínyi u. közötti szakasz) - Martinovics u. burkolat megerősítés</t>
  </si>
  <si>
    <t>Hévíz Hunyadi (Dr. Babócsay-Zrínyi u. közötti szakasz) - Martinovics u. burkolat megerősítés ÁFA</t>
  </si>
  <si>
    <t>80/2008. (V. 15.) KT. hat.</t>
  </si>
  <si>
    <t>Arany J. u. Árpád u. 070/116. hrsz-ú út és csap. csat. és járda</t>
  </si>
  <si>
    <t>Arany J. u. Árpád u. 070/116. hrsz-ú út és csap. csat. és járda ÁFA</t>
  </si>
  <si>
    <t>Hévíz gyógyhely közmű térkép</t>
  </si>
  <si>
    <t>Hévíz gyógyhely közmű térkép ÁFA</t>
  </si>
  <si>
    <t>2645-20/2008. ikt. sz.</t>
  </si>
  <si>
    <t>Széchenyi u-i forgalmi csomópont kialakítása (nagyparkoló bejárat)</t>
  </si>
  <si>
    <t>Széchenyi u-i forgalmi csomóp. kialak. (nagyparkoló bejárat) ÁFA</t>
  </si>
  <si>
    <t>Városi új autóbusz pu. (közösségi közp. infr. projekt)</t>
  </si>
  <si>
    <t>Városi új autóbusz pu. (közösségi közp. infr. projekt) ÁFA</t>
  </si>
  <si>
    <t>2645-16/2008. ikt. sz.</t>
  </si>
  <si>
    <t>Brunszvik T. N. O. Ó. működési saját erő elvonás</t>
  </si>
  <si>
    <t>Brunszvik T. N. O. Ó. mindkét tagint. udvarrészeinek térkövezése</t>
  </si>
  <si>
    <t>Brunszvik T. N. O. Ó. mindkét tagint. udvarrészeinek térkövezése ÁFA</t>
  </si>
  <si>
    <t>Brunszvik T. N. O. Ó. Sugár úti épületének tetőfelújítása</t>
  </si>
  <si>
    <t>Brunszvik T. N. O. Ó. Sugár úti épületének tetőfelújítása ÁFA</t>
  </si>
  <si>
    <t>Brunszvik T. N. O. Ó. Sugár úti tagintézmény udvarán kerékpározóhely kialakít.</t>
  </si>
  <si>
    <t>Brunszvik T. N. O. Ó. Sugár úti tagintézmény udvarán kerékpározóhely kialakít. ÁFA</t>
  </si>
  <si>
    <t>2645-19/2008. ikt. sz.</t>
  </si>
  <si>
    <t>GAMESZ önk-i sajáterő működésre</t>
  </si>
  <si>
    <t>GAMESZ önk-i sajáterő felhalmozásra</t>
  </si>
  <si>
    <t>63/2008. (IV. 29.) KT. hat.</t>
  </si>
  <si>
    <t xml:space="preserve">Polgármesteri hatáskörben felhasználható </t>
  </si>
  <si>
    <t>ÁHT-n kívüli működési célú pénzeszk. átadás</t>
  </si>
  <si>
    <t>Balaton Múzeumért Alapítvány</t>
  </si>
  <si>
    <t>Európai Medicina Alapítvány</t>
  </si>
  <si>
    <t>Arany  Pillangó Alapítvány</t>
  </si>
  <si>
    <t>Őrangyal Európai Alapítvány</t>
  </si>
  <si>
    <t>ÁHT-n kívüli működési célú pénzeszk. átadás összesen:</t>
  </si>
  <si>
    <t>69/2008. ikt. sz.</t>
  </si>
  <si>
    <t>Támogatás értékű működési célú pénzeszköz átadás</t>
  </si>
  <si>
    <t>Klub Szövetség Gimnázium támogatása</t>
  </si>
  <si>
    <t>69-48/2008. ikt. sz.</t>
  </si>
  <si>
    <t>Bibó I. AGSZ támogatása Környezetvédelmi  Világkonf. részvétel</t>
  </si>
  <si>
    <t>Támogatás értékű működési célú pénzeszköz átadás összesen:</t>
  </si>
  <si>
    <t>ÁHT-n kívüli műk. pénzeszk. átadás</t>
  </si>
  <si>
    <t>91/2008. (V. 27.)</t>
  </si>
  <si>
    <t>Alapítványi támogatás</t>
  </si>
  <si>
    <t>2645-18/2008. ikt. sz.</t>
  </si>
  <si>
    <t>Köztéri játszótér (Sugár-Vörösmarty u. sarok)</t>
  </si>
  <si>
    <t>Köztéri játszótér (Sugár-Vörösmarty u. sarok) ÁFA</t>
  </si>
  <si>
    <t>2645-21/2008. ikt. sz.</t>
  </si>
  <si>
    <t>Ingatlan beruh. Hévíz gyógyh. városközpont rehabilitáció</t>
  </si>
  <si>
    <t>Ingatlan beruh. Hévíz gyógyh. városközpont rehabilitáció ÁFA</t>
  </si>
  <si>
    <t>88/2008. (V. 29.) KT. hat.</t>
  </si>
  <si>
    <t>Hévíz gyógyhely városkp. rehab. pályázat összeállítás díja</t>
  </si>
  <si>
    <t>Hévíz gyógyhely városkp. rehab. pályázat összeállítás díja ÁFA</t>
  </si>
  <si>
    <t>Hévíz gyógyh. városközp. rehab. projekt menedzselés</t>
  </si>
  <si>
    <t>Hévíz gyógyh. városközp. rehab. projekt menedzselés ÁFA</t>
  </si>
  <si>
    <t>Hévíz gyógyh. városközp. rehab. statisztikai adat szolg. ellenért.</t>
  </si>
  <si>
    <t>Hévíz gyógyh. városkp. rehab. stat. adat szolg. ellenért. ÁFA</t>
  </si>
  <si>
    <t>79/2008. (IV. 29.) KT. hat.</t>
  </si>
  <si>
    <t>Hévízi TV Kft. jegyzett tőkéjének biztosítása</t>
  </si>
  <si>
    <t>98/2008. (V. 27.) KT. hat.</t>
  </si>
  <si>
    <t>Önkormányzat kinevezett dolgozók juttatása</t>
  </si>
  <si>
    <t>Személyi juttatás</t>
  </si>
  <si>
    <t>Jutalom</t>
  </si>
  <si>
    <t>GAMESZ műk. c. önk. tám.</t>
  </si>
  <si>
    <t>Bibó I. AGSZ. műk. c. önk-i tám.</t>
  </si>
  <si>
    <t>Illyés Gy. Á. és M. I. műk. c. önk. tám.</t>
  </si>
  <si>
    <t>Brunszvik T. N. O. Ó. műk. c. önk-i tám.</t>
  </si>
  <si>
    <t>TASZII. műk. célú önk-i tám.</t>
  </si>
  <si>
    <t>Gr. I. Festetics Gy. Műv. Kp. önk-i tám.</t>
  </si>
  <si>
    <t>T/I/6. számú táblázat</t>
  </si>
  <si>
    <t>94/2008. (V. 27.) KT. hat.</t>
  </si>
  <si>
    <t>Leader Vidékfejlesztés stratégia pályázat önerő</t>
  </si>
  <si>
    <t>108/2008. (V. 27.) KT. hat.</t>
  </si>
  <si>
    <t>Hévíz Sportkör Lovasklub Szakosztály tám.</t>
  </si>
  <si>
    <t>GAMESZ</t>
  </si>
  <si>
    <t>T/II/1/1. számú táblázat</t>
  </si>
  <si>
    <t>T/II/1/2. számú táblázat</t>
  </si>
  <si>
    <t>T/II/1/3. számú táblázat</t>
  </si>
  <si>
    <t>Felhalmozási célú kiadás összesen</t>
  </si>
  <si>
    <t>T/II/1/4. számú táblázat</t>
  </si>
  <si>
    <t>Önk-i saját erő működésre</t>
  </si>
  <si>
    <t>Felhalmozási c. bevétel</t>
  </si>
  <si>
    <t>Tárgyi eszköz értékesítés</t>
  </si>
  <si>
    <t>Önk-i sajáterő működésre</t>
  </si>
  <si>
    <t>Önk-i sajáterő felhalmozásra</t>
  </si>
  <si>
    <t>Gépkocsi beszerzés konyha részére</t>
  </si>
  <si>
    <t>Gépkocsi beszerzés konyha részére ÁFA</t>
  </si>
  <si>
    <t>Jutalmat terhelő elvonás 29 % Tb+3 % m.adói j.</t>
  </si>
  <si>
    <t>Mikrobusz beszerzés</t>
  </si>
  <si>
    <t>Mikrobusz beszerzés ÁFA</t>
  </si>
  <si>
    <t>Település hulladék</t>
  </si>
  <si>
    <t>Bibó István AGSZ</t>
  </si>
  <si>
    <t>T/II/2/1. számú táblázat</t>
  </si>
  <si>
    <t>T/II/2/2. számú táblázat</t>
  </si>
  <si>
    <t>Személyi jellegű kiadás összesen:</t>
  </si>
  <si>
    <t>Szakmai vizsgák személyi jutt. 29 % TB, 3 % munkaadói j.</t>
  </si>
  <si>
    <t>Munkaadót terhelő elvonás összesen:</t>
  </si>
  <si>
    <t>Önkormányzati saját erő működésre</t>
  </si>
  <si>
    <t>Állami tám. működésre szakvizsgák lebonyolítása</t>
  </si>
  <si>
    <t>Szakmai vizsgák lebonyolítása</t>
  </si>
  <si>
    <t>Jutalom 29 % TB, 3 % munkaadói j.</t>
  </si>
  <si>
    <t>Illyés Gyula Általános és Művészeti Iskola</t>
  </si>
  <si>
    <t>T/II/3/1. számú táblázat</t>
  </si>
  <si>
    <t>Kistérségi támogatás működésre</t>
  </si>
  <si>
    <t>Műk. célú tám. elvonás önk-i forrásból</t>
  </si>
  <si>
    <t>T/II/3/2. számú táblázat</t>
  </si>
  <si>
    <t>Műk. célú támogatás önk-i forrásból</t>
  </si>
  <si>
    <t>Felhalmozási c. tám. önk-i forrásból</t>
  </si>
  <si>
    <t>Dologi kiadás összesen:</t>
  </si>
  <si>
    <t>T/II/3/3. számú táblázat</t>
  </si>
  <si>
    <t>Továbbtanulási pályaválasztási tanácsadás szem. jell. kifiz.</t>
  </si>
  <si>
    <t>Logopédiai ellátás személyi juttatás</t>
  </si>
  <si>
    <t>Gyógytestnevelés szem. jutt.</t>
  </si>
  <si>
    <t>Továbbtanulási pályavál. tanácsad. 29 % TB, 3 % munkaadói j.</t>
  </si>
  <si>
    <t>Logopédiai ellátás  28 % TB, 3 % munkaadói j.</t>
  </si>
  <si>
    <t>Gyógytestnevelés szem. jutt. 28 % TB, 3 % munkaadói j.</t>
  </si>
  <si>
    <t>Közoktatási intézményi feladatok ellátása</t>
  </si>
  <si>
    <t>Jut.28 % TB, 3 % munkaadói j.</t>
  </si>
  <si>
    <t>T/II/3/4. számú táblázat</t>
  </si>
  <si>
    <t>Udvari játszótér bővítés</t>
  </si>
  <si>
    <t>Udvari játszótér bővítés ÁFA</t>
  </si>
  <si>
    <t>Saját erőből finanszírozási kiadás</t>
  </si>
  <si>
    <t>Brunszvik Teréz Napközi Otthonos Óvoda</t>
  </si>
  <si>
    <t>T/II/4/1. számú táblázat</t>
  </si>
  <si>
    <t>Kistérségi tám. működésre</t>
  </si>
  <si>
    <t>Működési c. önk-i tám. elvonása</t>
  </si>
  <si>
    <t>T/II/4/2. számú táblázat</t>
  </si>
  <si>
    <t>Jutalom 29 %, TB 3 % munkaadói járulék</t>
  </si>
  <si>
    <t>Dologi kiadás kistérségi támogatásból</t>
  </si>
  <si>
    <t>Dologi kiadás (saját erő)</t>
  </si>
  <si>
    <t>Teréz Anya Szociális Integrált Intézmény</t>
  </si>
  <si>
    <t>T/II/5/1. számú táblázat</t>
  </si>
  <si>
    <t>T/II/5/2. számú táblázat</t>
  </si>
  <si>
    <t>Családsegítés fa. ellátás kistérségi működési c. tám.</t>
  </si>
  <si>
    <t>Házi segítségnyújtás alap szolg. fa. ellátás kistérségi műk. c. tám.</t>
  </si>
  <si>
    <t>Jelzőrendszeres házi segítségnyújt. kistérségi műk. c. tám.</t>
  </si>
  <si>
    <t>Gyerekjóléti alapszolg. kistérségi műk. c. tám.</t>
  </si>
  <si>
    <t>Működésre saját erő</t>
  </si>
  <si>
    <t>Felhalmozásra saját erő</t>
  </si>
  <si>
    <t>T/II/5/3. számú táblázat</t>
  </si>
  <si>
    <t>Házi segítségnyújtás szakf.</t>
  </si>
  <si>
    <t>Gyerekjóléti szolg. szakf. személyi jell. kiadás</t>
  </si>
  <si>
    <t>Családsegítés szakf.</t>
  </si>
  <si>
    <t>B-Modem Kft.által nyújtott szolgáltatás kieg.</t>
  </si>
  <si>
    <t>Gyerekjóléti szolgáltatás kiküldetési kiadás</t>
  </si>
  <si>
    <t>T/II/5/4. számú táblázat</t>
  </si>
  <si>
    <t>2 db kismotor vásárlás</t>
  </si>
  <si>
    <t>Felhalmozási kiadás öszesen:</t>
  </si>
  <si>
    <t>2 db kismotor vásárlás ÁFA</t>
  </si>
  <si>
    <t>Gyerekjóléti szolg. szakf. saját erő</t>
  </si>
  <si>
    <t>Családsegítés szakfeladat</t>
  </si>
  <si>
    <t>Ápolás-gondozás szakfeladat gázközmű szolg. kiegy.</t>
  </si>
  <si>
    <t>Jelzőrendszeres házi segítségnyújt. B-Modem Kft. szolg. kiegy.</t>
  </si>
  <si>
    <t>Ápolás-gondozás szakf. vízfogyasztás kiegy.</t>
  </si>
  <si>
    <t>Ápolás-gondozás szakf. áramfogyasztás kiegy.</t>
  </si>
  <si>
    <t>Ápolás-gondozás szakf. étkezéskiegészítés (élelmezés)</t>
  </si>
  <si>
    <t>Kistérségi támogatás</t>
  </si>
  <si>
    <t>2645-17/2008. ikt. sz.</t>
  </si>
  <si>
    <t>Mozgókönyvtári feladatellátás</t>
  </si>
  <si>
    <t>Mozgókönyvtári feladatellátás 29 % TB, 3 % munkaadói járulék</t>
  </si>
  <si>
    <t>Jutalom 29 % TB, 3 % munkaadói járulék</t>
  </si>
  <si>
    <t>Befogadva, bírálat alatt</t>
  </si>
  <si>
    <t>7.</t>
  </si>
  <si>
    <t>90/2008. (V. 15.) KT. hat.</t>
  </si>
  <si>
    <t>Reneszánsz év</t>
  </si>
  <si>
    <t>Gróf Széchenyi I. köztéri emlékmű megvalósítása</t>
  </si>
  <si>
    <t>8.</t>
  </si>
  <si>
    <t>TEUT2008</t>
  </si>
  <si>
    <t>Szilárd útburkolat korszerűsítés</t>
  </si>
  <si>
    <t>Ktgvetési kiad. előirányz.</t>
  </si>
  <si>
    <t>9.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</si>
  <si>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</si>
  <si>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</si>
  <si>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</si>
  <si>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</si>
  <si>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10.</t>
  </si>
  <si>
    <t>Közkincs 2008</t>
  </si>
  <si>
    <t>Hévíz Város Könyvtár Digitáis megújítása</t>
  </si>
  <si>
    <t>Polgármestei Hivatal összesen:</t>
  </si>
  <si>
    <t>11.</t>
  </si>
  <si>
    <t>1033/173.</t>
  </si>
  <si>
    <t>Fontana Filmszínház közönség kapcsolatainak fejlesztése</t>
  </si>
  <si>
    <t>Intézményi ktgv.</t>
  </si>
  <si>
    <t>12.</t>
  </si>
  <si>
    <t>Nemzeti Kulturális Alapprogram Mozgókép Szakmai Kollégium</t>
  </si>
  <si>
    <t>1005/113.</t>
  </si>
  <si>
    <t>Regisztrált art mozik art termeinek digitalizálása</t>
  </si>
  <si>
    <t>A Hévízi Fontana Filmszínház digitalizálása</t>
  </si>
  <si>
    <t>13.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</si>
  <si>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</si>
  <si>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</si>
  <si>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</si>
  <si>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</si>
  <si>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</si>
  <si>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14.</t>
  </si>
  <si>
    <t>Magyar Mozgókép Közalapítvány</t>
  </si>
  <si>
    <t>Art mozitermek 2008. évi üzemeltetési tevékenységének normatív támogatása</t>
  </si>
  <si>
    <t>Fontana mozi magyar és art besorolású filmek vetítésének normatív támogatása 2008. I. n.évre</t>
  </si>
  <si>
    <t>Gróf. I. Festetics György Művelődési Központ:</t>
  </si>
  <si>
    <t>Gróf. I. Festetics György Művelődési Központ összesen:</t>
  </si>
  <si>
    <t>Támogatás értékű működési pénzeszköz átvétel</t>
  </si>
  <si>
    <t>Támogatás értékű működési pénzeszköz átvétel összesen:</t>
  </si>
  <si>
    <t>Hévízi Kistérs. Önk. T. T. alapszolg-i tám. családsegítés</t>
  </si>
  <si>
    <t>Jutalmat terhelő 29 % TB, 3 % munkaadói j.</t>
  </si>
  <si>
    <r>
      <t>Házi segítségnyújt.</t>
    </r>
    <r>
      <rPr>
        <sz val="11"/>
        <rFont val="Times New Roman"/>
        <family val="1"/>
      </rPr>
      <t xml:space="preserve"> saját erő</t>
    </r>
  </si>
  <si>
    <t>97/2008 (V. 27.) KT. hat.</t>
  </si>
  <si>
    <t>69-39; 49; 51/2008. ikt. sz.</t>
  </si>
  <si>
    <t>Jutalmat terhelő elvonás 29% TB, 3 % munkaadói j.</t>
  </si>
  <si>
    <t>Képzőművészeti Lektorátus</t>
  </si>
  <si>
    <t>Nyugat-dunántúli Regionális Fejlesztési Tanács</t>
  </si>
  <si>
    <t>Hunyadi-Martinovics u. útburkolat megerősítés</t>
  </si>
  <si>
    <t>2008. január 1. napjától 2008. június 13-ig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</si>
</sst>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0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1"/>
  </sheetPr>
  <dimension ref="A1:H102"/>
  <sheetViews>
    <sheetView workbookViewId="0" topLeftCell="A12">
      <selection activeCell="B19" sqref="B1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54" t="s">
        <v>0</v>
      </c>
      <c r="B1" s="54"/>
      <c r="F1" s="53" t="s">
        <v>16</v>
      </c>
      <c r="G1" s="53"/>
      <c r="H1" s="53"/>
    </row>
    <row r="2" spans="1:2" ht="15.75" customHeight="1">
      <c r="A2" s="54" t="s">
        <v>1</v>
      </c>
      <c r="B2" s="54"/>
    </row>
    <row r="3" spans="1:2" ht="15.75" customHeight="1">
      <c r="A3" s="30"/>
      <c r="B3" s="30"/>
    </row>
    <row r="4" spans="1:8" ht="14.25" customHeight="1">
      <c r="A4" s="57" t="s">
        <v>2</v>
      </c>
      <c r="B4" s="57"/>
      <c r="C4" s="57"/>
      <c r="D4" s="57"/>
      <c r="E4" s="57"/>
      <c r="F4" s="57"/>
      <c r="G4" s="57"/>
      <c r="H4" s="57"/>
    </row>
    <row r="5" spans="1:8" ht="13.5" customHeight="1">
      <c r="A5" s="57" t="s">
        <v>3</v>
      </c>
      <c r="B5" s="57"/>
      <c r="C5" s="57"/>
      <c r="D5" s="57"/>
      <c r="E5" s="57"/>
      <c r="F5" s="57"/>
      <c r="G5" s="57"/>
      <c r="H5" s="57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56" t="s">
        <v>8</v>
      </c>
      <c r="G7" s="56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ht="15.75">
      <c r="A9" s="3"/>
      <c r="B9" s="3"/>
      <c r="C9" s="3"/>
      <c r="D9" s="5"/>
      <c r="E9" s="5"/>
      <c r="F9" s="4"/>
      <c r="G9" s="4"/>
      <c r="H9" s="3"/>
    </row>
    <row r="10" spans="1:8" ht="30">
      <c r="A10" s="27">
        <v>39624</v>
      </c>
      <c r="B10" s="21" t="s">
        <v>87</v>
      </c>
      <c r="C10" s="15" t="s">
        <v>88</v>
      </c>
      <c r="D10" s="19"/>
      <c r="E10" s="19"/>
      <c r="F10" s="8">
        <v>300000</v>
      </c>
      <c r="G10" s="8"/>
      <c r="H10" s="14" t="s">
        <v>89</v>
      </c>
    </row>
    <row r="11" spans="1:8" ht="30">
      <c r="A11" s="27"/>
      <c r="B11" s="21" t="s">
        <v>87</v>
      </c>
      <c r="C11" s="15" t="s">
        <v>91</v>
      </c>
      <c r="D11" s="19"/>
      <c r="E11" s="19"/>
      <c r="F11" s="8">
        <v>4000</v>
      </c>
      <c r="G11" s="8"/>
      <c r="H11" s="14" t="s">
        <v>92</v>
      </c>
    </row>
    <row r="12" spans="1:8" ht="30">
      <c r="A12" s="27"/>
      <c r="B12" s="21" t="s">
        <v>87</v>
      </c>
      <c r="C12" s="15" t="s">
        <v>93</v>
      </c>
      <c r="D12" s="19"/>
      <c r="E12" s="19"/>
      <c r="F12" s="8">
        <v>90000</v>
      </c>
      <c r="G12" s="8"/>
      <c r="H12" s="14" t="s">
        <v>94</v>
      </c>
    </row>
    <row r="13" spans="1:8" ht="15.75">
      <c r="A13" s="27"/>
      <c r="B13" s="17" t="s">
        <v>90</v>
      </c>
      <c r="C13" s="15"/>
      <c r="D13" s="19"/>
      <c r="E13" s="19"/>
      <c r="F13" s="11">
        <f>SUM(F10:F12)</f>
        <v>394000</v>
      </c>
      <c r="G13" s="8"/>
      <c r="H13" s="14"/>
    </row>
    <row r="14" spans="1:8" ht="45">
      <c r="A14" s="27"/>
      <c r="B14" s="21" t="s">
        <v>354</v>
      </c>
      <c r="C14" s="15" t="s">
        <v>95</v>
      </c>
      <c r="D14" s="19"/>
      <c r="E14" s="19"/>
      <c r="F14" s="8">
        <v>19021000</v>
      </c>
      <c r="G14" s="8"/>
      <c r="H14" s="14" t="s">
        <v>96</v>
      </c>
    </row>
    <row r="15" spans="1:8" ht="30">
      <c r="A15" s="27"/>
      <c r="B15" s="21" t="s">
        <v>354</v>
      </c>
      <c r="C15" s="15" t="s">
        <v>95</v>
      </c>
      <c r="D15" s="19"/>
      <c r="E15" s="19"/>
      <c r="F15" s="8">
        <v>5880000</v>
      </c>
      <c r="G15" s="8"/>
      <c r="H15" s="14" t="s">
        <v>97</v>
      </c>
    </row>
    <row r="16" spans="1:8" ht="45">
      <c r="A16" s="27"/>
      <c r="B16" s="21" t="s">
        <v>354</v>
      </c>
      <c r="C16" s="15" t="s">
        <v>98</v>
      </c>
      <c r="D16" s="19"/>
      <c r="E16" s="19"/>
      <c r="F16" s="8">
        <v>3900000</v>
      </c>
      <c r="G16" s="8"/>
      <c r="H16" s="14" t="s">
        <v>99</v>
      </c>
    </row>
    <row r="17" spans="1:8" ht="30">
      <c r="A17" s="27"/>
      <c r="B17" s="21" t="s">
        <v>354</v>
      </c>
      <c r="C17" s="15" t="s">
        <v>100</v>
      </c>
      <c r="D17" s="19"/>
      <c r="E17" s="19"/>
      <c r="F17" s="8">
        <v>3004000</v>
      </c>
      <c r="G17" s="8"/>
      <c r="H17" s="14" t="s">
        <v>356</v>
      </c>
    </row>
    <row r="18" spans="1:8" ht="30">
      <c r="A18" s="27"/>
      <c r="B18" s="21" t="s">
        <v>354</v>
      </c>
      <c r="C18" s="15" t="s">
        <v>101</v>
      </c>
      <c r="D18" s="19"/>
      <c r="E18" s="19"/>
      <c r="F18" s="8">
        <v>105000</v>
      </c>
      <c r="G18" s="8"/>
      <c r="H18" s="14" t="s">
        <v>102</v>
      </c>
    </row>
    <row r="19" spans="1:8" ht="30">
      <c r="A19" s="27"/>
      <c r="B19" s="21" t="s">
        <v>354</v>
      </c>
      <c r="C19" s="15" t="s">
        <v>100</v>
      </c>
      <c r="D19" s="19"/>
      <c r="E19" s="19"/>
      <c r="F19" s="8">
        <v>1632000</v>
      </c>
      <c r="G19" s="8"/>
      <c r="H19" s="14" t="s">
        <v>103</v>
      </c>
    </row>
    <row r="20" spans="1:8" ht="45">
      <c r="A20" s="27"/>
      <c r="B20" s="21" t="s">
        <v>354</v>
      </c>
      <c r="C20" s="15" t="s">
        <v>100</v>
      </c>
      <c r="D20" s="19"/>
      <c r="E20" s="19"/>
      <c r="F20" s="8">
        <v>1562000</v>
      </c>
      <c r="G20" s="8"/>
      <c r="H20" s="14" t="s">
        <v>104</v>
      </c>
    </row>
    <row r="21" spans="1:8" ht="45">
      <c r="A21" s="27"/>
      <c r="B21" s="21" t="s">
        <v>354</v>
      </c>
      <c r="C21" s="15" t="s">
        <v>100</v>
      </c>
      <c r="D21" s="19"/>
      <c r="E21" s="19"/>
      <c r="F21" s="8">
        <v>1654000</v>
      </c>
      <c r="G21" s="8"/>
      <c r="H21" s="14" t="s">
        <v>105</v>
      </c>
    </row>
    <row r="22" spans="1:8" ht="29.25">
      <c r="A22" s="27"/>
      <c r="B22" s="17" t="s">
        <v>355</v>
      </c>
      <c r="C22" s="15"/>
      <c r="D22" s="19"/>
      <c r="E22" s="19"/>
      <c r="F22" s="11">
        <f>SUM(F14:F21)</f>
        <v>36758000</v>
      </c>
      <c r="G22" s="8"/>
      <c r="H22" s="14"/>
    </row>
    <row r="23" spans="1:8" ht="15.75">
      <c r="A23" s="9"/>
      <c r="B23" s="10" t="s">
        <v>14</v>
      </c>
      <c r="C23" s="10"/>
      <c r="D23" s="10"/>
      <c r="E23" s="10"/>
      <c r="F23" s="11">
        <f>F13+F22</f>
        <v>37152000</v>
      </c>
      <c r="G23" s="11">
        <f>G13+G22</f>
        <v>0</v>
      </c>
      <c r="H23" s="13"/>
    </row>
    <row r="24" spans="1:8" ht="15.75">
      <c r="A24" s="9"/>
      <c r="B24" s="10" t="s">
        <v>23</v>
      </c>
      <c r="C24" s="7"/>
      <c r="D24" s="7"/>
      <c r="E24" s="7"/>
      <c r="F24" s="55">
        <f>F23-G23</f>
        <v>37152000</v>
      </c>
      <c r="G24" s="55"/>
      <c r="H24" s="13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</sheetData>
  <mergeCells count="7">
    <mergeCell ref="F1:H1"/>
    <mergeCell ref="A1:B1"/>
    <mergeCell ref="A2:B2"/>
    <mergeCell ref="F24:G24"/>
    <mergeCell ref="F7:G7"/>
    <mergeCell ref="A4:H4"/>
    <mergeCell ref="A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H100"/>
  <sheetViews>
    <sheetView workbookViewId="0" topLeftCell="A1">
      <selection activeCell="C29" sqref="C2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228</v>
      </c>
      <c r="B1" s="58"/>
      <c r="F1" s="59" t="s">
        <v>233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13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18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39624</v>
      </c>
      <c r="B13" s="19" t="s">
        <v>129</v>
      </c>
      <c r="C13" s="15" t="s">
        <v>178</v>
      </c>
      <c r="D13" s="15"/>
      <c r="E13" s="15"/>
      <c r="F13" s="8"/>
      <c r="G13" s="8">
        <v>1750000</v>
      </c>
      <c r="H13" s="14" t="s">
        <v>242</v>
      </c>
    </row>
    <row r="14" spans="1:8" ht="15.75">
      <c r="A14" s="27"/>
      <c r="B14" s="19" t="s">
        <v>129</v>
      </c>
      <c r="C14" s="15" t="s">
        <v>178</v>
      </c>
      <c r="D14" s="15"/>
      <c r="E14" s="15"/>
      <c r="F14" s="8"/>
      <c r="G14" s="8">
        <v>350000</v>
      </c>
      <c r="H14" s="14" t="s">
        <v>243</v>
      </c>
    </row>
    <row r="15" spans="1:8" ht="15.75">
      <c r="A15" s="27"/>
      <c r="B15" s="28" t="s">
        <v>129</v>
      </c>
      <c r="C15" s="15" t="s">
        <v>178</v>
      </c>
      <c r="D15" s="15"/>
      <c r="E15" s="15"/>
      <c r="F15" s="8">
        <v>1750000</v>
      </c>
      <c r="G15" s="11"/>
      <c r="H15" s="14" t="s">
        <v>239</v>
      </c>
    </row>
    <row r="16" spans="1:8" ht="30">
      <c r="A16" s="27"/>
      <c r="B16" s="28" t="s">
        <v>129</v>
      </c>
      <c r="C16" s="15" t="s">
        <v>178</v>
      </c>
      <c r="D16" s="15"/>
      <c r="E16" s="15"/>
      <c r="F16" s="8">
        <v>350000</v>
      </c>
      <c r="G16" s="11"/>
      <c r="H16" s="14" t="s">
        <v>240</v>
      </c>
    </row>
    <row r="17" spans="1:8" ht="15.75">
      <c r="A17" s="27"/>
      <c r="B17" s="28" t="s">
        <v>157</v>
      </c>
      <c r="C17" s="15"/>
      <c r="D17" s="15"/>
      <c r="E17" s="15"/>
      <c r="F17" s="11">
        <f>SUM(F13:F16)</f>
        <v>2100000</v>
      </c>
      <c r="G17" s="11">
        <f>SUM(G13:G16)</f>
        <v>2100000</v>
      </c>
      <c r="H17" s="14"/>
    </row>
    <row r="18" spans="1:8" ht="15.75">
      <c r="A18" s="27"/>
      <c r="B18" s="28" t="s">
        <v>29</v>
      </c>
      <c r="C18" s="15"/>
      <c r="D18" s="15"/>
      <c r="E18" s="15"/>
      <c r="F18" s="8"/>
      <c r="G18" s="8">
        <v>200000</v>
      </c>
      <c r="H18" s="14" t="s">
        <v>244</v>
      </c>
    </row>
    <row r="19" spans="1:8" ht="15.75">
      <c r="A19" s="27"/>
      <c r="B19" s="28" t="s">
        <v>129</v>
      </c>
      <c r="C19" s="15"/>
      <c r="D19" s="15"/>
      <c r="E19" s="15"/>
      <c r="F19" s="8">
        <v>167000</v>
      </c>
      <c r="G19" s="11"/>
      <c r="H19" s="14" t="s">
        <v>239</v>
      </c>
    </row>
    <row r="20" spans="1:8" ht="30">
      <c r="A20" s="27"/>
      <c r="B20" s="28" t="s">
        <v>129</v>
      </c>
      <c r="C20" s="15"/>
      <c r="D20" s="15"/>
      <c r="E20" s="15"/>
      <c r="F20" s="8">
        <v>33000</v>
      </c>
      <c r="G20" s="11"/>
      <c r="H20" s="14" t="s">
        <v>240</v>
      </c>
    </row>
    <row r="21" spans="1:8" ht="15.75">
      <c r="A21" s="9"/>
      <c r="B21" s="10" t="s">
        <v>14</v>
      </c>
      <c r="C21" s="7"/>
      <c r="D21" s="7"/>
      <c r="E21" s="7"/>
      <c r="F21" s="12">
        <f>F17+F18+F19+F20</f>
        <v>2300000</v>
      </c>
      <c r="G21" s="12">
        <f>SUM(G15:G19)</f>
        <v>2300000</v>
      </c>
      <c r="H21" s="13"/>
    </row>
    <row r="22" spans="1:8" ht="15.75">
      <c r="A22" s="9"/>
      <c r="B22" s="10" t="s">
        <v>23</v>
      </c>
      <c r="C22" s="7"/>
      <c r="D22" s="7"/>
      <c r="E22" s="7"/>
      <c r="F22" s="55">
        <f>F21-G21</f>
        <v>0</v>
      </c>
      <c r="G22" s="55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F16" sqref="F16:G16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245</v>
      </c>
      <c r="B1" s="58"/>
      <c r="F1" s="59" t="s">
        <v>246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27">
        <v>39624</v>
      </c>
      <c r="B13" s="28" t="s">
        <v>32</v>
      </c>
      <c r="C13" s="15" t="s">
        <v>213</v>
      </c>
      <c r="D13" s="15"/>
      <c r="E13" s="15"/>
      <c r="F13" s="8">
        <v>4092000</v>
      </c>
      <c r="G13" s="8"/>
      <c r="H13" s="14" t="s">
        <v>251</v>
      </c>
    </row>
    <row r="14" spans="1:8" ht="30">
      <c r="A14" s="27"/>
      <c r="B14" s="28" t="s">
        <v>32</v>
      </c>
      <c r="C14" s="15" t="s">
        <v>93</v>
      </c>
      <c r="D14" s="15"/>
      <c r="E14" s="15"/>
      <c r="F14" s="8">
        <v>90000</v>
      </c>
      <c r="G14" s="8"/>
      <c r="H14" s="14" t="s">
        <v>252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4182000</v>
      </c>
      <c r="G15" s="12">
        <f>SUM(G13:G13)</f>
        <v>0</v>
      </c>
      <c r="H15" s="13"/>
    </row>
    <row r="16" spans="1:8" ht="15.75">
      <c r="A16" s="9"/>
      <c r="B16" s="10" t="s">
        <v>23</v>
      </c>
      <c r="C16" s="7"/>
      <c r="D16" s="7"/>
      <c r="E16" s="7"/>
      <c r="F16" s="55">
        <f>F15-G15</f>
        <v>4182000</v>
      </c>
      <c r="G16" s="5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H98"/>
  <sheetViews>
    <sheetView workbookViewId="0" topLeftCell="A1">
      <selection activeCell="F15" sqref="F1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245</v>
      </c>
      <c r="B1" s="58"/>
      <c r="F1" s="60" t="s">
        <v>247</v>
      </c>
      <c r="G1" s="60"/>
      <c r="H1" s="60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13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39624</v>
      </c>
      <c r="B13" s="19" t="s">
        <v>33</v>
      </c>
      <c r="C13" s="15" t="s">
        <v>213</v>
      </c>
      <c r="D13" s="15"/>
      <c r="E13" s="15"/>
      <c r="F13" s="8">
        <v>3100000</v>
      </c>
      <c r="G13" s="8"/>
      <c r="H13" s="14" t="s">
        <v>216</v>
      </c>
    </row>
    <row r="14" spans="1:8" ht="15.75">
      <c r="A14" s="27"/>
      <c r="B14" s="19" t="s">
        <v>33</v>
      </c>
      <c r="C14" s="15" t="s">
        <v>93</v>
      </c>
      <c r="D14" s="15"/>
      <c r="E14" s="15"/>
      <c r="F14" s="8">
        <v>68000</v>
      </c>
      <c r="G14" s="8"/>
      <c r="H14" s="14" t="s">
        <v>253</v>
      </c>
    </row>
    <row r="15" spans="1:8" ht="31.5">
      <c r="A15" s="27"/>
      <c r="B15" s="29" t="s">
        <v>248</v>
      </c>
      <c r="C15" s="15"/>
      <c r="D15" s="15"/>
      <c r="E15" s="15"/>
      <c r="F15" s="11">
        <f>SUM(F13:F14)</f>
        <v>3168000</v>
      </c>
      <c r="G15" s="8"/>
      <c r="H15" s="14"/>
    </row>
    <row r="16" spans="1:8" ht="30">
      <c r="A16" s="27"/>
      <c r="B16" s="28" t="s">
        <v>114</v>
      </c>
      <c r="C16" s="15" t="s">
        <v>213</v>
      </c>
      <c r="D16" s="15"/>
      <c r="E16" s="15"/>
      <c r="F16" s="8">
        <v>992000</v>
      </c>
      <c r="G16" s="8"/>
      <c r="H16" s="14" t="s">
        <v>254</v>
      </c>
    </row>
    <row r="17" spans="1:8" ht="30">
      <c r="A17" s="27"/>
      <c r="B17" s="28" t="s">
        <v>114</v>
      </c>
      <c r="C17" s="15" t="s">
        <v>93</v>
      </c>
      <c r="D17" s="15"/>
      <c r="E17" s="15"/>
      <c r="F17" s="8">
        <v>22000</v>
      </c>
      <c r="G17" s="8"/>
      <c r="H17" s="14" t="s">
        <v>249</v>
      </c>
    </row>
    <row r="18" spans="1:8" ht="31.5">
      <c r="A18" s="27"/>
      <c r="B18" s="29" t="s">
        <v>250</v>
      </c>
      <c r="C18" s="15"/>
      <c r="D18" s="15"/>
      <c r="E18" s="15"/>
      <c r="F18" s="11">
        <f>SUM(F16:F17)</f>
        <v>1014000</v>
      </c>
      <c r="G18" s="8"/>
      <c r="H18" s="14"/>
    </row>
    <row r="19" spans="1:8" ht="15.75">
      <c r="A19" s="9"/>
      <c r="B19" s="10" t="s">
        <v>14</v>
      </c>
      <c r="C19" s="7"/>
      <c r="D19" s="7"/>
      <c r="E19" s="7"/>
      <c r="F19" s="12">
        <f>F15+F18</f>
        <v>4182000</v>
      </c>
      <c r="G19" s="12">
        <f>G15+G18</f>
        <v>0</v>
      </c>
      <c r="H19" s="13"/>
    </row>
    <row r="20" spans="1:8" ht="15.75">
      <c r="A20" s="9"/>
      <c r="B20" s="10" t="s">
        <v>23</v>
      </c>
      <c r="C20" s="7"/>
      <c r="D20" s="7"/>
      <c r="E20" s="7"/>
      <c r="F20" s="55">
        <f>F19-G19</f>
        <v>4182000</v>
      </c>
      <c r="G20" s="55"/>
      <c r="H20" s="13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</sheetData>
  <mergeCells count="7">
    <mergeCell ref="A5:H5"/>
    <mergeCell ref="F9:G9"/>
    <mergeCell ref="F20:G20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H95"/>
  <sheetViews>
    <sheetView workbookViewId="0" topLeftCell="A1">
      <selection activeCell="E27" sqref="E2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255</v>
      </c>
      <c r="B1" s="58"/>
      <c r="F1" s="59" t="s">
        <v>256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39624</v>
      </c>
      <c r="B13" s="28" t="s">
        <v>32</v>
      </c>
      <c r="C13" s="15" t="s">
        <v>95</v>
      </c>
      <c r="D13" s="15"/>
      <c r="E13" s="15"/>
      <c r="F13" s="8">
        <v>19021000</v>
      </c>
      <c r="G13" s="8"/>
      <c r="H13" s="14" t="s">
        <v>257</v>
      </c>
    </row>
    <row r="14" spans="1:8" ht="30">
      <c r="A14" s="27"/>
      <c r="B14" s="28" t="s">
        <v>32</v>
      </c>
      <c r="C14" s="15" t="s">
        <v>138</v>
      </c>
      <c r="D14" s="15"/>
      <c r="E14" s="15"/>
      <c r="F14" s="8"/>
      <c r="G14" s="8">
        <v>9000000</v>
      </c>
      <c r="H14" s="14" t="s">
        <v>258</v>
      </c>
    </row>
    <row r="15" spans="1:8" ht="15.75" customHeight="1">
      <c r="A15" s="27"/>
      <c r="B15" s="28" t="s">
        <v>32</v>
      </c>
      <c r="C15" s="15" t="s">
        <v>213</v>
      </c>
      <c r="D15" s="15"/>
      <c r="E15" s="15"/>
      <c r="F15" s="8">
        <v>7392000</v>
      </c>
      <c r="G15" s="8"/>
      <c r="H15" s="14" t="s">
        <v>251</v>
      </c>
    </row>
    <row r="16" spans="1:8" ht="15.75">
      <c r="A16" s="9"/>
      <c r="B16" s="10" t="s">
        <v>14</v>
      </c>
      <c r="C16" s="7"/>
      <c r="D16" s="7"/>
      <c r="E16" s="7"/>
      <c r="F16" s="12">
        <f>SUM(F13:F15)</f>
        <v>26413000</v>
      </c>
      <c r="G16" s="12">
        <f>SUM(G13:G15)</f>
        <v>9000000</v>
      </c>
      <c r="H16" s="13"/>
    </row>
    <row r="17" spans="1:8" ht="15.75">
      <c r="A17" s="9"/>
      <c r="B17" s="10" t="s">
        <v>23</v>
      </c>
      <c r="C17" s="7"/>
      <c r="D17" s="7"/>
      <c r="E17" s="7"/>
      <c r="F17" s="55">
        <f>F16-G16</f>
        <v>17413000</v>
      </c>
      <c r="G17" s="55"/>
      <c r="H17" s="13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9:G9"/>
    <mergeCell ref="F17:G17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D18" sqref="D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255</v>
      </c>
      <c r="B1" s="58"/>
      <c r="F1" s="59" t="s">
        <v>259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18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27">
        <v>39624</v>
      </c>
      <c r="B13" s="28" t="s">
        <v>32</v>
      </c>
      <c r="C13" s="15" t="s">
        <v>138</v>
      </c>
      <c r="D13" s="15"/>
      <c r="E13" s="15"/>
      <c r="F13" s="11"/>
      <c r="G13" s="8">
        <v>8000000</v>
      </c>
      <c r="H13" s="14" t="s">
        <v>260</v>
      </c>
    </row>
    <row r="14" spans="1:8" ht="15.75">
      <c r="A14" s="27"/>
      <c r="B14" s="28" t="s">
        <v>32</v>
      </c>
      <c r="C14" s="15" t="s">
        <v>138</v>
      </c>
      <c r="D14" s="15"/>
      <c r="E14" s="15"/>
      <c r="F14" s="8">
        <v>8000000</v>
      </c>
      <c r="G14" s="8"/>
      <c r="H14" s="14" t="s">
        <v>261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8000000</v>
      </c>
      <c r="G15" s="12">
        <f>SUM(G13:G14)</f>
        <v>8000000</v>
      </c>
      <c r="H15" s="13"/>
    </row>
    <row r="16" spans="1:8" ht="15.75">
      <c r="A16" s="9"/>
      <c r="B16" s="10" t="s">
        <v>23</v>
      </c>
      <c r="C16" s="7"/>
      <c r="D16" s="7"/>
      <c r="E16" s="7"/>
      <c r="F16" s="55">
        <f>F15-G15</f>
        <v>0</v>
      </c>
      <c r="G16" s="5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H101"/>
  <sheetViews>
    <sheetView workbookViewId="0" topLeftCell="A1">
      <selection activeCell="A1" sqref="A1:IV1638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255</v>
      </c>
      <c r="B1" s="58"/>
      <c r="F1" s="59" t="s">
        <v>263</v>
      </c>
      <c r="G1" s="59"/>
      <c r="H1" s="59"/>
    </row>
    <row r="2" spans="1:2" ht="15.75">
      <c r="A2" s="58" t="s">
        <v>1</v>
      </c>
      <c r="B2" s="58"/>
    </row>
    <row r="3" spans="1:8" ht="15.75">
      <c r="A3" s="56" t="s">
        <v>13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3</v>
      </c>
      <c r="B4" s="56"/>
      <c r="C4" s="56"/>
      <c r="D4" s="56"/>
      <c r="E4" s="56"/>
      <c r="F4" s="56"/>
      <c r="G4" s="56"/>
      <c r="H4" s="5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6" t="s">
        <v>8</v>
      </c>
      <c r="G6" s="5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"/>
      <c r="B8" s="2"/>
      <c r="C8" s="2"/>
      <c r="D8" s="2"/>
      <c r="E8" s="2"/>
      <c r="F8" s="4"/>
      <c r="G8" s="4"/>
      <c r="H8" s="2"/>
    </row>
    <row r="9" spans="1:8" ht="30">
      <c r="A9" s="27">
        <v>39624</v>
      </c>
      <c r="B9" s="19" t="s">
        <v>33</v>
      </c>
      <c r="C9" s="15"/>
      <c r="D9" s="15"/>
      <c r="E9" s="15"/>
      <c r="F9" s="8">
        <v>156000</v>
      </c>
      <c r="G9" s="8"/>
      <c r="H9" s="14" t="s">
        <v>264</v>
      </c>
    </row>
    <row r="10" spans="1:8" ht="15.75">
      <c r="A10" s="27"/>
      <c r="B10" s="19" t="s">
        <v>33</v>
      </c>
      <c r="C10" s="15"/>
      <c r="D10" s="15"/>
      <c r="E10" s="15"/>
      <c r="F10" s="8">
        <v>667000</v>
      </c>
      <c r="G10" s="8"/>
      <c r="H10" s="14" t="s">
        <v>265</v>
      </c>
    </row>
    <row r="11" spans="1:8" ht="15.75">
      <c r="A11" s="27"/>
      <c r="B11" s="19" t="s">
        <v>33</v>
      </c>
      <c r="C11" s="15"/>
      <c r="D11" s="15"/>
      <c r="E11" s="15"/>
      <c r="F11" s="8">
        <v>708000</v>
      </c>
      <c r="G11" s="8"/>
      <c r="H11" s="14" t="s">
        <v>266</v>
      </c>
    </row>
    <row r="12" spans="1:8" ht="15.75">
      <c r="A12" s="27"/>
      <c r="B12" s="19" t="s">
        <v>33</v>
      </c>
      <c r="C12" s="15" t="s">
        <v>213</v>
      </c>
      <c r="D12" s="15"/>
      <c r="E12" s="15"/>
      <c r="F12" s="8">
        <v>5600000</v>
      </c>
      <c r="G12" s="8"/>
      <c r="H12" s="14" t="s">
        <v>216</v>
      </c>
    </row>
    <row r="13" spans="1:8" ht="31.5">
      <c r="A13" s="27"/>
      <c r="B13" s="29" t="s">
        <v>248</v>
      </c>
      <c r="C13" s="15"/>
      <c r="D13" s="15"/>
      <c r="E13" s="15"/>
      <c r="F13" s="11">
        <f>SUM(F9:F12)</f>
        <v>7131000</v>
      </c>
      <c r="G13" s="11"/>
      <c r="H13" s="14"/>
    </row>
    <row r="14" spans="1:8" ht="30">
      <c r="A14" s="27"/>
      <c r="B14" s="19" t="s">
        <v>114</v>
      </c>
      <c r="C14" s="15"/>
      <c r="D14" s="15"/>
      <c r="E14" s="15"/>
      <c r="F14" s="8">
        <v>50000</v>
      </c>
      <c r="G14" s="8"/>
      <c r="H14" s="14" t="s">
        <v>267</v>
      </c>
    </row>
    <row r="15" spans="1:8" ht="30">
      <c r="A15" s="27"/>
      <c r="B15" s="19" t="s">
        <v>114</v>
      </c>
      <c r="C15" s="15"/>
      <c r="D15" s="15"/>
      <c r="E15" s="15"/>
      <c r="F15" s="8">
        <v>213000</v>
      </c>
      <c r="G15" s="8"/>
      <c r="H15" s="14" t="s">
        <v>268</v>
      </c>
    </row>
    <row r="16" spans="1:8" ht="30">
      <c r="A16" s="27"/>
      <c r="B16" s="19" t="s">
        <v>114</v>
      </c>
      <c r="C16" s="15"/>
      <c r="D16" s="15"/>
      <c r="E16" s="15"/>
      <c r="F16" s="8">
        <v>227000</v>
      </c>
      <c r="G16" s="8"/>
      <c r="H16" s="14" t="s">
        <v>269</v>
      </c>
    </row>
    <row r="17" spans="1:8" ht="15.75">
      <c r="A17" s="27"/>
      <c r="B17" s="19" t="s">
        <v>114</v>
      </c>
      <c r="C17" s="15" t="s">
        <v>213</v>
      </c>
      <c r="D17" s="15"/>
      <c r="E17" s="15"/>
      <c r="F17" s="8">
        <v>1792000</v>
      </c>
      <c r="G17" s="8"/>
      <c r="H17" s="14" t="s">
        <v>271</v>
      </c>
    </row>
    <row r="18" spans="1:8" ht="31.5">
      <c r="A18" s="27"/>
      <c r="B18" s="29" t="s">
        <v>250</v>
      </c>
      <c r="C18" s="15"/>
      <c r="D18" s="15"/>
      <c r="E18" s="15"/>
      <c r="F18" s="11">
        <f>SUM(F14:F17)</f>
        <v>2282000</v>
      </c>
      <c r="G18" s="11"/>
      <c r="H18" s="14"/>
    </row>
    <row r="19" spans="1:8" ht="30">
      <c r="A19" s="27"/>
      <c r="B19" s="28" t="s">
        <v>29</v>
      </c>
      <c r="C19" s="15" t="s">
        <v>95</v>
      </c>
      <c r="D19" s="15"/>
      <c r="E19" s="15"/>
      <c r="F19" s="8">
        <v>17000000</v>
      </c>
      <c r="G19" s="8"/>
      <c r="H19" s="14" t="s">
        <v>270</v>
      </c>
    </row>
    <row r="20" spans="1:8" ht="15.75">
      <c r="A20" s="27"/>
      <c r="B20" s="28" t="s">
        <v>29</v>
      </c>
      <c r="C20" s="15" t="s">
        <v>138</v>
      </c>
      <c r="D20" s="15"/>
      <c r="E20" s="15"/>
      <c r="F20" s="8"/>
      <c r="G20" s="8">
        <v>9000000</v>
      </c>
      <c r="H20" s="14" t="s">
        <v>29</v>
      </c>
    </row>
    <row r="21" spans="1:8" ht="15.75">
      <c r="A21" s="27"/>
      <c r="B21" s="29" t="s">
        <v>262</v>
      </c>
      <c r="C21" s="15"/>
      <c r="D21" s="15"/>
      <c r="E21" s="15"/>
      <c r="F21" s="11">
        <f>SUM(F19:F20)</f>
        <v>17000000</v>
      </c>
      <c r="G21" s="11">
        <f>SUM(G19:G20)</f>
        <v>9000000</v>
      </c>
      <c r="H21" s="14"/>
    </row>
    <row r="22" spans="1:8" ht="15.75">
      <c r="A22" s="9"/>
      <c r="B22" s="10" t="s">
        <v>14</v>
      </c>
      <c r="C22" s="7"/>
      <c r="D22" s="7"/>
      <c r="E22" s="7"/>
      <c r="F22" s="11">
        <f>F13+F18+F21</f>
        <v>26413000</v>
      </c>
      <c r="G22" s="11">
        <f>G13+G18+G21</f>
        <v>9000000</v>
      </c>
      <c r="H22" s="13"/>
    </row>
    <row r="23" spans="1:8" ht="15.75">
      <c r="A23" s="9"/>
      <c r="B23" s="10" t="s">
        <v>23</v>
      </c>
      <c r="C23" s="7"/>
      <c r="D23" s="7"/>
      <c r="E23" s="7"/>
      <c r="F23" s="55">
        <f>F22-G22</f>
        <v>17413000</v>
      </c>
      <c r="G23" s="55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4:H4"/>
    <mergeCell ref="F6:G6"/>
    <mergeCell ref="F23:G23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H95"/>
  <sheetViews>
    <sheetView workbookViewId="0" topLeftCell="A1">
      <selection activeCell="C19" sqref="C1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255</v>
      </c>
      <c r="B1" s="58"/>
      <c r="F1" s="59" t="s">
        <v>272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2" ht="15.75">
      <c r="A4" s="26"/>
      <c r="B4" s="26"/>
    </row>
    <row r="5" spans="1:8" ht="15.75">
      <c r="A5" s="56" t="s">
        <v>13</v>
      </c>
      <c r="B5" s="56"/>
      <c r="C5" s="56"/>
      <c r="D5" s="56"/>
      <c r="E5" s="56"/>
      <c r="F5" s="56"/>
      <c r="G5" s="56"/>
      <c r="H5" s="56"/>
    </row>
    <row r="6" spans="1:8" ht="15.75">
      <c r="A6" s="56" t="s">
        <v>18</v>
      </c>
      <c r="B6" s="56"/>
      <c r="C6" s="56"/>
      <c r="D6" s="56"/>
      <c r="E6" s="56"/>
      <c r="F6" s="56"/>
      <c r="G6" s="56"/>
      <c r="H6" s="56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7">
        <v>39624</v>
      </c>
      <c r="B12" s="19" t="s">
        <v>129</v>
      </c>
      <c r="C12" s="15" t="s">
        <v>359</v>
      </c>
      <c r="D12" s="15"/>
      <c r="E12" s="15"/>
      <c r="F12" s="8">
        <v>6667000</v>
      </c>
      <c r="G12" s="8"/>
      <c r="H12" s="14" t="s">
        <v>273</v>
      </c>
    </row>
    <row r="13" spans="1:8" ht="15.75">
      <c r="A13" s="27"/>
      <c r="B13" s="19" t="s">
        <v>129</v>
      </c>
      <c r="C13" s="15" t="s">
        <v>359</v>
      </c>
      <c r="D13" s="15"/>
      <c r="E13" s="15"/>
      <c r="F13" s="8">
        <v>1333000</v>
      </c>
      <c r="G13" s="8"/>
      <c r="H13" s="14" t="s">
        <v>274</v>
      </c>
    </row>
    <row r="14" spans="1:8" ht="15.75">
      <c r="A14" s="27"/>
      <c r="B14" s="29" t="s">
        <v>157</v>
      </c>
      <c r="C14" s="15"/>
      <c r="D14" s="15"/>
      <c r="E14" s="15"/>
      <c r="F14" s="11">
        <f>SUM(F12:F13)</f>
        <v>8000000</v>
      </c>
      <c r="G14" s="11"/>
      <c r="H14" s="14"/>
    </row>
    <row r="15" spans="1:8" ht="15.75">
      <c r="A15" s="27"/>
      <c r="B15" s="29" t="s">
        <v>29</v>
      </c>
      <c r="C15" s="15" t="s">
        <v>359</v>
      </c>
      <c r="D15" s="15"/>
      <c r="E15" s="15"/>
      <c r="F15" s="8"/>
      <c r="G15" s="11">
        <v>8000000</v>
      </c>
      <c r="H15" s="14" t="s">
        <v>275</v>
      </c>
    </row>
    <row r="16" spans="1:8" ht="15.75">
      <c r="A16" s="9"/>
      <c r="B16" s="10" t="s">
        <v>14</v>
      </c>
      <c r="C16" s="7"/>
      <c r="D16" s="7"/>
      <c r="E16" s="7"/>
      <c r="F16" s="11">
        <f>F14+F15</f>
        <v>8000000</v>
      </c>
      <c r="G16" s="11">
        <f>G14+G15</f>
        <v>8000000</v>
      </c>
      <c r="H16" s="13"/>
    </row>
    <row r="17" spans="1:8" ht="15.75">
      <c r="A17" s="9"/>
      <c r="B17" s="10" t="s">
        <v>23</v>
      </c>
      <c r="C17" s="7"/>
      <c r="D17" s="7"/>
      <c r="E17" s="7"/>
      <c r="F17" s="55">
        <f>F16-G16</f>
        <v>0</v>
      </c>
      <c r="G17" s="55"/>
      <c r="H17" s="13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6:H6"/>
    <mergeCell ref="F9:G9"/>
    <mergeCell ref="F17:G17"/>
    <mergeCell ref="A1:B1"/>
    <mergeCell ref="F1:H1"/>
    <mergeCell ref="A2:B2"/>
    <mergeCell ref="A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H95"/>
  <sheetViews>
    <sheetView workbookViewId="0" topLeftCell="A1">
      <selection activeCell="F21" sqref="F2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276</v>
      </c>
      <c r="B1" s="58"/>
      <c r="F1" s="59" t="s">
        <v>277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39624</v>
      </c>
      <c r="B13" s="28" t="s">
        <v>32</v>
      </c>
      <c r="C13" s="15" t="s">
        <v>95</v>
      </c>
      <c r="D13" s="15"/>
      <c r="E13" s="15"/>
      <c r="F13" s="8">
        <v>5480000</v>
      </c>
      <c r="G13" s="8"/>
      <c r="H13" s="14" t="s">
        <v>278</v>
      </c>
    </row>
    <row r="14" spans="1:8" ht="30">
      <c r="A14" s="27"/>
      <c r="B14" s="28" t="s">
        <v>32</v>
      </c>
      <c r="C14" s="15" t="s">
        <v>213</v>
      </c>
      <c r="D14" s="15"/>
      <c r="E14" s="15"/>
      <c r="F14" s="8">
        <v>3168000</v>
      </c>
      <c r="G14" s="8"/>
      <c r="H14" s="14" t="s">
        <v>251</v>
      </c>
    </row>
    <row r="15" spans="1:8" ht="15.75">
      <c r="A15" s="27"/>
      <c r="B15" s="28" t="s">
        <v>32</v>
      </c>
      <c r="C15" s="15" t="s">
        <v>95</v>
      </c>
      <c r="D15" s="15"/>
      <c r="E15" s="15"/>
      <c r="F15" s="8"/>
      <c r="G15" s="8">
        <v>3600000</v>
      </c>
      <c r="H15" s="14" t="s">
        <v>279</v>
      </c>
    </row>
    <row r="16" spans="1:8" ht="15.75">
      <c r="A16" s="9"/>
      <c r="B16" s="10" t="s">
        <v>14</v>
      </c>
      <c r="C16" s="7"/>
      <c r="D16" s="7"/>
      <c r="E16" s="7"/>
      <c r="F16" s="12">
        <f>SUM(F13:F15)</f>
        <v>8648000</v>
      </c>
      <c r="G16" s="12">
        <f>SUM(G13:G15)</f>
        <v>3600000</v>
      </c>
      <c r="H16" s="13"/>
    </row>
    <row r="17" spans="1:8" ht="15.75">
      <c r="A17" s="9"/>
      <c r="B17" s="10" t="s">
        <v>23</v>
      </c>
      <c r="C17" s="7"/>
      <c r="D17" s="7"/>
      <c r="E17" s="7"/>
      <c r="F17" s="55">
        <f>F16-G16</f>
        <v>5048000</v>
      </c>
      <c r="G17" s="55"/>
      <c r="H17" s="13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9:G9"/>
    <mergeCell ref="F17:G17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H97"/>
  <sheetViews>
    <sheetView workbookViewId="0" topLeftCell="A1">
      <selection activeCell="A13" sqref="A13:IV1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276</v>
      </c>
      <c r="B1" s="58"/>
      <c r="F1" s="60" t="s">
        <v>280</v>
      </c>
      <c r="G1" s="60"/>
      <c r="H1" s="60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13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39624</v>
      </c>
      <c r="B13" s="29" t="s">
        <v>33</v>
      </c>
      <c r="C13" s="15" t="s">
        <v>213</v>
      </c>
      <c r="D13" s="15"/>
      <c r="E13" s="15"/>
      <c r="F13" s="11">
        <v>2400000</v>
      </c>
      <c r="G13" s="8"/>
      <c r="H13" s="14" t="s">
        <v>216</v>
      </c>
    </row>
    <row r="14" spans="1:8" ht="30">
      <c r="A14" s="27"/>
      <c r="B14" s="29" t="s">
        <v>114</v>
      </c>
      <c r="C14" s="15" t="s">
        <v>213</v>
      </c>
      <c r="D14" s="15"/>
      <c r="E14" s="15"/>
      <c r="F14" s="11">
        <v>768000</v>
      </c>
      <c r="G14" s="8"/>
      <c r="H14" s="14" t="s">
        <v>281</v>
      </c>
    </row>
    <row r="15" spans="1:8" ht="30">
      <c r="A15" s="27"/>
      <c r="B15" s="28" t="s">
        <v>29</v>
      </c>
      <c r="C15" s="15" t="s">
        <v>95</v>
      </c>
      <c r="D15" s="15"/>
      <c r="E15" s="15"/>
      <c r="F15" s="8">
        <v>5480000</v>
      </c>
      <c r="G15" s="11"/>
      <c r="H15" s="14" t="s">
        <v>282</v>
      </c>
    </row>
    <row r="16" spans="1:8" ht="15.75">
      <c r="A16" s="27"/>
      <c r="B16" s="28" t="s">
        <v>29</v>
      </c>
      <c r="C16" s="15" t="s">
        <v>170</v>
      </c>
      <c r="D16" s="15"/>
      <c r="E16" s="15"/>
      <c r="F16" s="8"/>
      <c r="G16" s="8">
        <v>3600000</v>
      </c>
      <c r="H16" s="14" t="s">
        <v>283</v>
      </c>
    </row>
    <row r="17" spans="1:8" ht="15.75">
      <c r="A17" s="27"/>
      <c r="B17" s="29" t="s">
        <v>262</v>
      </c>
      <c r="C17" s="16"/>
      <c r="D17" s="16"/>
      <c r="E17" s="16"/>
      <c r="F17" s="11">
        <f>SUM(F15:F16)</f>
        <v>5480000</v>
      </c>
      <c r="G17" s="11">
        <f>SUM(G15:G16)</f>
        <v>3600000</v>
      </c>
      <c r="H17" s="14"/>
    </row>
    <row r="18" spans="1:8" ht="15.75">
      <c r="A18" s="9"/>
      <c r="B18" s="10" t="s">
        <v>14</v>
      </c>
      <c r="C18" s="7"/>
      <c r="D18" s="7"/>
      <c r="E18" s="7"/>
      <c r="F18" s="12">
        <f>F13+F14+F17</f>
        <v>8648000</v>
      </c>
      <c r="G18" s="12">
        <f>G13+G14+G17</f>
        <v>3600000</v>
      </c>
      <c r="H18" s="13"/>
    </row>
    <row r="19" spans="1:8" ht="15.75">
      <c r="A19" s="9"/>
      <c r="B19" s="10" t="s">
        <v>23</v>
      </c>
      <c r="C19" s="7"/>
      <c r="D19" s="7"/>
      <c r="E19" s="7"/>
      <c r="F19" s="55">
        <f>F18-G18</f>
        <v>5048000</v>
      </c>
      <c r="G19" s="55"/>
      <c r="H19" s="13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</sheetData>
  <mergeCells count="7">
    <mergeCell ref="A5:H5"/>
    <mergeCell ref="F9:G9"/>
    <mergeCell ref="F19:G19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1:H97"/>
  <sheetViews>
    <sheetView workbookViewId="0" topLeftCell="A1">
      <selection activeCell="F18" sqref="F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284</v>
      </c>
      <c r="B1" s="58"/>
      <c r="F1" s="59" t="s">
        <v>285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27">
        <v>39624</v>
      </c>
      <c r="B13" s="28" t="s">
        <v>32</v>
      </c>
      <c r="C13" s="15" t="s">
        <v>100</v>
      </c>
      <c r="D13" s="15"/>
      <c r="E13" s="15"/>
      <c r="F13" s="8">
        <v>3004000</v>
      </c>
      <c r="G13" s="8"/>
      <c r="H13" s="14" t="s">
        <v>287</v>
      </c>
    </row>
    <row r="14" spans="1:8" ht="30">
      <c r="A14" s="27"/>
      <c r="B14" s="28" t="s">
        <v>32</v>
      </c>
      <c r="C14" s="15" t="s">
        <v>100</v>
      </c>
      <c r="D14" s="15"/>
      <c r="E14" s="15"/>
      <c r="F14" s="8">
        <v>1632000</v>
      </c>
      <c r="G14" s="8"/>
      <c r="H14" s="14" t="s">
        <v>288</v>
      </c>
    </row>
    <row r="15" spans="1:8" ht="30">
      <c r="A15" s="27"/>
      <c r="B15" s="28" t="s">
        <v>32</v>
      </c>
      <c r="C15" s="15" t="s">
        <v>100</v>
      </c>
      <c r="D15" s="15"/>
      <c r="E15" s="15"/>
      <c r="F15" s="8">
        <v>1562000</v>
      </c>
      <c r="G15" s="8"/>
      <c r="H15" s="14" t="s">
        <v>289</v>
      </c>
    </row>
    <row r="16" spans="1:8" ht="30">
      <c r="A16" s="27"/>
      <c r="B16" s="28" t="s">
        <v>32</v>
      </c>
      <c r="C16" s="15" t="s">
        <v>100</v>
      </c>
      <c r="D16" s="15"/>
      <c r="E16" s="15"/>
      <c r="F16" s="8">
        <v>1654000</v>
      </c>
      <c r="G16" s="8"/>
      <c r="H16" s="14" t="s">
        <v>290</v>
      </c>
    </row>
    <row r="17" spans="1:8" ht="30">
      <c r="A17" s="27"/>
      <c r="B17" s="28" t="s">
        <v>32</v>
      </c>
      <c r="C17" s="15" t="s">
        <v>213</v>
      </c>
      <c r="D17" s="15"/>
      <c r="E17" s="15"/>
      <c r="F17" s="8">
        <v>4224000</v>
      </c>
      <c r="G17" s="8"/>
      <c r="H17" s="14" t="s">
        <v>251</v>
      </c>
    </row>
    <row r="18" spans="1:8" ht="15.75">
      <c r="A18" s="9"/>
      <c r="B18" s="10" t="s">
        <v>14</v>
      </c>
      <c r="C18" s="7"/>
      <c r="D18" s="7"/>
      <c r="E18" s="7"/>
      <c r="F18" s="12">
        <f>SUM(F13:F17)</f>
        <v>12076000</v>
      </c>
      <c r="G18" s="12">
        <f>SUM(G13:G17)</f>
        <v>0</v>
      </c>
      <c r="H18" s="13"/>
    </row>
    <row r="19" spans="1:8" ht="15.75">
      <c r="A19" s="9"/>
      <c r="B19" s="10" t="s">
        <v>23</v>
      </c>
      <c r="C19" s="7"/>
      <c r="D19" s="7"/>
      <c r="E19" s="7"/>
      <c r="F19" s="55">
        <f>F18-G18</f>
        <v>12076000</v>
      </c>
      <c r="G19" s="55"/>
      <c r="H19" s="13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</sheetData>
  <mergeCells count="7">
    <mergeCell ref="A5:H5"/>
    <mergeCell ref="F9:G9"/>
    <mergeCell ref="F19:G19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C11" sqref="C1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54" t="s">
        <v>0</v>
      </c>
      <c r="B1" s="54"/>
      <c r="F1" s="53" t="s">
        <v>17</v>
      </c>
      <c r="G1" s="53"/>
      <c r="H1" s="53"/>
    </row>
    <row r="2" spans="1:2" ht="15.75" customHeight="1">
      <c r="A2" s="54" t="s">
        <v>1</v>
      </c>
      <c r="B2" s="54"/>
    </row>
    <row r="3" spans="1:8" ht="14.25" customHeight="1">
      <c r="A3" s="57" t="s">
        <v>2</v>
      </c>
      <c r="B3" s="57"/>
      <c r="C3" s="57"/>
      <c r="D3" s="57"/>
      <c r="E3" s="57"/>
      <c r="F3" s="57"/>
      <c r="G3" s="57"/>
      <c r="H3" s="57"/>
    </row>
    <row r="4" spans="1:8" ht="13.5" customHeight="1">
      <c r="A4" s="57" t="s">
        <v>18</v>
      </c>
      <c r="B4" s="57"/>
      <c r="C4" s="57"/>
      <c r="D4" s="57"/>
      <c r="E4" s="57"/>
      <c r="F4" s="57"/>
      <c r="G4" s="57"/>
      <c r="H4" s="57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6" t="s">
        <v>8</v>
      </c>
      <c r="G6" s="56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39624</v>
      </c>
      <c r="B9" s="17" t="s">
        <v>354</v>
      </c>
      <c r="C9" s="15" t="s">
        <v>106</v>
      </c>
      <c r="D9" s="7"/>
      <c r="E9" s="7"/>
      <c r="F9" s="8"/>
      <c r="G9" s="11">
        <v>29109000</v>
      </c>
      <c r="H9" s="14" t="s">
        <v>107</v>
      </c>
    </row>
    <row r="10" spans="1:8" ht="30">
      <c r="A10" s="6"/>
      <c r="B10" s="17" t="s">
        <v>87</v>
      </c>
      <c r="C10" s="15" t="s">
        <v>106</v>
      </c>
      <c r="D10" s="7"/>
      <c r="E10" s="7"/>
      <c r="F10" s="11">
        <v>29109000</v>
      </c>
      <c r="G10" s="8"/>
      <c r="H10" s="14" t="s">
        <v>108</v>
      </c>
    </row>
    <row r="11" spans="1:8" ht="30">
      <c r="A11" s="6"/>
      <c r="B11" s="17" t="s">
        <v>354</v>
      </c>
      <c r="C11" s="15" t="s">
        <v>109</v>
      </c>
      <c r="D11" s="7"/>
      <c r="E11" s="7"/>
      <c r="F11" s="8"/>
      <c r="G11" s="11">
        <v>8816000</v>
      </c>
      <c r="H11" s="14" t="s">
        <v>110</v>
      </c>
    </row>
    <row r="12" spans="1:8" ht="30">
      <c r="A12" s="6"/>
      <c r="B12" s="21" t="s">
        <v>87</v>
      </c>
      <c r="C12" s="15" t="s">
        <v>109</v>
      </c>
      <c r="D12" s="19"/>
      <c r="E12" s="19"/>
      <c r="F12" s="8">
        <v>8702000</v>
      </c>
      <c r="G12" s="8"/>
      <c r="H12" s="14" t="s">
        <v>111</v>
      </c>
    </row>
    <row r="13" spans="1:8" ht="30">
      <c r="A13" s="6"/>
      <c r="B13" s="21" t="s">
        <v>87</v>
      </c>
      <c r="C13" s="15" t="s">
        <v>109</v>
      </c>
      <c r="D13" s="19"/>
      <c r="E13" s="19"/>
      <c r="F13" s="8">
        <v>114000</v>
      </c>
      <c r="G13" s="8"/>
      <c r="H13" s="14" t="s">
        <v>112</v>
      </c>
    </row>
    <row r="14" spans="1:8" ht="15.75">
      <c r="A14" s="6"/>
      <c r="B14" s="17" t="s">
        <v>90</v>
      </c>
      <c r="C14" s="15"/>
      <c r="D14" s="19"/>
      <c r="E14" s="19"/>
      <c r="F14" s="11">
        <f>SUM(F12:F13)</f>
        <v>8816000</v>
      </c>
      <c r="G14" s="11">
        <f>SUM(G12:G13)</f>
        <v>0</v>
      </c>
      <c r="H14" s="14"/>
    </row>
    <row r="15" spans="1:8" ht="15.75">
      <c r="A15" s="9"/>
      <c r="B15" s="10" t="s">
        <v>14</v>
      </c>
      <c r="C15" s="10"/>
      <c r="D15" s="10"/>
      <c r="E15" s="10"/>
      <c r="F15" s="11">
        <f>F9+F10+F11+F14</f>
        <v>37925000</v>
      </c>
      <c r="G15" s="11">
        <f>G9+G10+G11+G14</f>
        <v>37925000</v>
      </c>
      <c r="H15" s="13"/>
    </row>
    <row r="16" spans="1:8" ht="15.75">
      <c r="A16" s="9"/>
      <c r="B16" s="10" t="s">
        <v>23</v>
      </c>
      <c r="C16" s="7"/>
      <c r="D16" s="7"/>
      <c r="E16" s="7"/>
      <c r="F16" s="55">
        <f>F15-G15</f>
        <v>0</v>
      </c>
      <c r="G16" s="5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4:H4"/>
    <mergeCell ref="F6:G6"/>
    <mergeCell ref="F16:G16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F26" sqref="F26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284</v>
      </c>
      <c r="B1" s="58"/>
      <c r="F1" s="59" t="s">
        <v>286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18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39624</v>
      </c>
      <c r="B13" s="28" t="s">
        <v>32</v>
      </c>
      <c r="C13" s="15" t="s">
        <v>143</v>
      </c>
      <c r="D13" s="15"/>
      <c r="E13" s="15"/>
      <c r="F13" s="8"/>
      <c r="G13" s="8">
        <v>500000</v>
      </c>
      <c r="H13" s="14" t="s">
        <v>291</v>
      </c>
    </row>
    <row r="14" spans="1:8" ht="15.75">
      <c r="A14" s="27"/>
      <c r="B14" s="28" t="s">
        <v>32</v>
      </c>
      <c r="C14" s="15" t="s">
        <v>143</v>
      </c>
      <c r="D14" s="15"/>
      <c r="E14" s="15"/>
      <c r="F14" s="8">
        <v>500000</v>
      </c>
      <c r="G14" s="8"/>
      <c r="H14" s="14" t="s">
        <v>292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500000</v>
      </c>
      <c r="G15" s="12">
        <f>SUM(G13:G14)</f>
        <v>500000</v>
      </c>
      <c r="H15" s="13"/>
    </row>
    <row r="16" spans="1:8" ht="15.75">
      <c r="A16" s="9"/>
      <c r="B16" s="10" t="s">
        <v>23</v>
      </c>
      <c r="C16" s="7"/>
      <c r="D16" s="7"/>
      <c r="E16" s="7"/>
      <c r="F16" s="55">
        <f>F15-G15</f>
        <v>0</v>
      </c>
      <c r="G16" s="5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A1:H100"/>
  <sheetViews>
    <sheetView workbookViewId="0" topLeftCell="A1">
      <selection activeCell="H17" sqref="H1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284</v>
      </c>
      <c r="B1" s="58"/>
      <c r="F1" s="60" t="s">
        <v>293</v>
      </c>
      <c r="G1" s="60"/>
      <c r="H1" s="60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13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7">
        <v>39624</v>
      </c>
      <c r="B12" s="28" t="s">
        <v>33</v>
      </c>
      <c r="C12" s="15" t="s">
        <v>143</v>
      </c>
      <c r="D12" s="15"/>
      <c r="E12" s="15"/>
      <c r="F12" s="8">
        <v>1632000</v>
      </c>
      <c r="G12" s="8"/>
      <c r="H12" s="14" t="s">
        <v>294</v>
      </c>
    </row>
    <row r="13" spans="1:8" ht="30">
      <c r="A13" s="27"/>
      <c r="B13" s="28" t="s">
        <v>33</v>
      </c>
      <c r="C13" s="15" t="s">
        <v>143</v>
      </c>
      <c r="D13" s="15"/>
      <c r="E13" s="15"/>
      <c r="F13" s="8">
        <v>1600000</v>
      </c>
      <c r="G13" s="8"/>
      <c r="H13" s="14" t="s">
        <v>295</v>
      </c>
    </row>
    <row r="14" spans="1:8" ht="15.75">
      <c r="A14" s="27"/>
      <c r="B14" s="28" t="s">
        <v>33</v>
      </c>
      <c r="C14" s="15" t="s">
        <v>143</v>
      </c>
      <c r="D14" s="15"/>
      <c r="E14" s="15"/>
      <c r="F14" s="8">
        <v>3004000</v>
      </c>
      <c r="G14" s="8"/>
      <c r="H14" s="14" t="s">
        <v>296</v>
      </c>
    </row>
    <row r="15" spans="1:8" ht="15.75">
      <c r="A15" s="27"/>
      <c r="B15" s="28" t="s">
        <v>33</v>
      </c>
      <c r="C15" s="15" t="s">
        <v>213</v>
      </c>
      <c r="D15" s="15"/>
      <c r="E15" s="15"/>
      <c r="F15" s="8">
        <v>3200000</v>
      </c>
      <c r="G15" s="8"/>
      <c r="H15" s="14" t="s">
        <v>216</v>
      </c>
    </row>
    <row r="16" spans="1:8" ht="31.5">
      <c r="A16" s="27"/>
      <c r="B16" s="29" t="s">
        <v>248</v>
      </c>
      <c r="C16" s="15"/>
      <c r="D16" s="15"/>
      <c r="E16" s="15"/>
      <c r="F16" s="11">
        <f>SUM(F12:F15)</f>
        <v>9436000</v>
      </c>
      <c r="G16" s="8"/>
      <c r="H16" s="14"/>
    </row>
    <row r="17" spans="1:8" ht="30">
      <c r="A17" s="27"/>
      <c r="B17" s="29" t="s">
        <v>114</v>
      </c>
      <c r="C17" s="15" t="s">
        <v>213</v>
      </c>
      <c r="D17" s="15"/>
      <c r="E17" s="15"/>
      <c r="F17" s="11">
        <v>1024000</v>
      </c>
      <c r="G17" s="8"/>
      <c r="H17" s="14" t="s">
        <v>357</v>
      </c>
    </row>
    <row r="18" spans="1:8" ht="30">
      <c r="A18" s="48"/>
      <c r="B18" s="28" t="s">
        <v>29</v>
      </c>
      <c r="C18" s="15" t="s">
        <v>143</v>
      </c>
      <c r="D18" s="15"/>
      <c r="E18" s="15"/>
      <c r="F18" s="8">
        <v>1562000</v>
      </c>
      <c r="G18" s="8"/>
      <c r="H18" s="14" t="s">
        <v>297</v>
      </c>
    </row>
    <row r="19" spans="1:8" ht="30">
      <c r="A19" s="48"/>
      <c r="B19" s="28" t="s">
        <v>29</v>
      </c>
      <c r="C19" s="15" t="s">
        <v>143</v>
      </c>
      <c r="D19" s="15"/>
      <c r="E19" s="15"/>
      <c r="F19" s="8">
        <v>54000</v>
      </c>
      <c r="G19" s="8"/>
      <c r="H19" s="14" t="s">
        <v>298</v>
      </c>
    </row>
    <row r="20" spans="1:8" ht="15.75">
      <c r="A20" s="27"/>
      <c r="B20" s="29" t="s">
        <v>262</v>
      </c>
      <c r="C20" s="15"/>
      <c r="D20" s="15"/>
      <c r="E20" s="15"/>
      <c r="F20" s="11">
        <f>SUM(F18:F19)</f>
        <v>1616000</v>
      </c>
      <c r="G20" s="8"/>
      <c r="H20" s="14"/>
    </row>
    <row r="21" spans="1:8" ht="15.75">
      <c r="A21" s="9"/>
      <c r="B21" s="10" t="s">
        <v>14</v>
      </c>
      <c r="C21" s="7"/>
      <c r="D21" s="7"/>
      <c r="E21" s="7"/>
      <c r="F21" s="12">
        <f>F16+F17+F20</f>
        <v>12076000</v>
      </c>
      <c r="G21" s="12">
        <f>G16+G17+G20</f>
        <v>0</v>
      </c>
      <c r="H21" s="13"/>
    </row>
    <row r="22" spans="1:8" ht="15.75">
      <c r="A22" s="9"/>
      <c r="B22" s="10" t="s">
        <v>23</v>
      </c>
      <c r="C22" s="7"/>
      <c r="D22" s="7"/>
      <c r="E22" s="7"/>
      <c r="F22" s="55">
        <f>F21-G21</f>
        <v>12076000</v>
      </c>
      <c r="G22" s="55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</sheetPr>
  <dimension ref="A1:H101"/>
  <sheetViews>
    <sheetView workbookViewId="0" topLeftCell="A1">
      <selection activeCell="G15" sqref="G1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284</v>
      </c>
      <c r="B1" s="58"/>
      <c r="F1" s="60" t="s">
        <v>299</v>
      </c>
      <c r="G1" s="60"/>
      <c r="H1" s="60"/>
    </row>
    <row r="2" spans="1:2" ht="15.75">
      <c r="A2" s="58" t="s">
        <v>1</v>
      </c>
      <c r="B2" s="58"/>
    </row>
    <row r="3" spans="1:8" ht="15.75">
      <c r="A3" s="56" t="s">
        <v>13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18</v>
      </c>
      <c r="B4" s="56"/>
      <c r="C4" s="56"/>
      <c r="D4" s="56"/>
      <c r="E4" s="56"/>
      <c r="F4" s="56"/>
      <c r="G4" s="56"/>
      <c r="H4" s="5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6" t="s">
        <v>8</v>
      </c>
      <c r="G6" s="5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"/>
      <c r="B8" s="2"/>
      <c r="C8" s="2"/>
      <c r="D8" s="2"/>
      <c r="E8" s="2"/>
      <c r="F8" s="4"/>
      <c r="G8" s="4"/>
      <c r="H8" s="2"/>
    </row>
    <row r="9" spans="1:8" ht="15.75">
      <c r="A9" s="27">
        <v>39624</v>
      </c>
      <c r="B9" s="28" t="s">
        <v>129</v>
      </c>
      <c r="C9" s="15" t="s">
        <v>143</v>
      </c>
      <c r="D9" s="15"/>
      <c r="E9" s="15"/>
      <c r="F9" s="8">
        <v>417000</v>
      </c>
      <c r="G9" s="8"/>
      <c r="H9" s="14" t="s">
        <v>300</v>
      </c>
    </row>
    <row r="10" spans="1:8" ht="15.75">
      <c r="A10" s="27"/>
      <c r="B10" s="28" t="s">
        <v>129</v>
      </c>
      <c r="C10" s="15" t="s">
        <v>143</v>
      </c>
      <c r="D10" s="15"/>
      <c r="E10" s="15"/>
      <c r="F10" s="8">
        <v>83000</v>
      </c>
      <c r="G10" s="8"/>
      <c r="H10" s="14" t="s">
        <v>302</v>
      </c>
    </row>
    <row r="11" spans="1:8" ht="15.75">
      <c r="A11" s="27"/>
      <c r="B11" s="29" t="s">
        <v>301</v>
      </c>
      <c r="C11" s="15"/>
      <c r="D11" s="15"/>
      <c r="E11" s="15"/>
      <c r="F11" s="11">
        <f>SUM(F9:F10)</f>
        <v>500000</v>
      </c>
      <c r="G11" s="8"/>
      <c r="H11" s="14"/>
    </row>
    <row r="12" spans="1:8" ht="15.75">
      <c r="A12" s="27"/>
      <c r="B12" s="28" t="s">
        <v>33</v>
      </c>
      <c r="C12" s="15" t="s">
        <v>143</v>
      </c>
      <c r="D12" s="15"/>
      <c r="E12" s="15"/>
      <c r="F12" s="8"/>
      <c r="G12" s="8">
        <v>1600000</v>
      </c>
      <c r="H12" s="14" t="s">
        <v>303</v>
      </c>
    </row>
    <row r="13" spans="1:8" ht="15.75">
      <c r="A13" s="27"/>
      <c r="B13" s="28" t="s">
        <v>33</v>
      </c>
      <c r="C13" s="15"/>
      <c r="D13" s="15"/>
      <c r="E13" s="15"/>
      <c r="F13" s="8"/>
      <c r="G13" s="8">
        <v>1632000</v>
      </c>
      <c r="H13" s="14" t="s">
        <v>358</v>
      </c>
    </row>
    <row r="14" spans="1:8" ht="15.75">
      <c r="A14" s="27"/>
      <c r="B14" s="28" t="s">
        <v>33</v>
      </c>
      <c r="C14" s="15" t="s">
        <v>143</v>
      </c>
      <c r="D14" s="15"/>
      <c r="E14" s="15"/>
      <c r="F14" s="8"/>
      <c r="G14" s="8">
        <v>3004000</v>
      </c>
      <c r="H14" s="14" t="s">
        <v>304</v>
      </c>
    </row>
    <row r="15" spans="1:8" ht="31.5">
      <c r="A15" s="27"/>
      <c r="B15" s="29" t="s">
        <v>248</v>
      </c>
      <c r="C15" s="15"/>
      <c r="D15" s="15"/>
      <c r="E15" s="15"/>
      <c r="F15" s="11"/>
      <c r="G15" s="11">
        <f>SUM(G12:G14)</f>
        <v>6236000</v>
      </c>
      <c r="H15" s="14"/>
    </row>
    <row r="16" spans="1:8" ht="30">
      <c r="A16" s="48"/>
      <c r="B16" s="28" t="s">
        <v>29</v>
      </c>
      <c r="C16" s="15" t="s">
        <v>143</v>
      </c>
      <c r="D16" s="15"/>
      <c r="E16" s="15"/>
      <c r="F16" s="8">
        <v>1600000</v>
      </c>
      <c r="G16" s="8"/>
      <c r="H16" s="14" t="s">
        <v>305</v>
      </c>
    </row>
    <row r="17" spans="1:8" ht="30">
      <c r="A17" s="48"/>
      <c r="B17" s="28" t="s">
        <v>29</v>
      </c>
      <c r="C17" s="15"/>
      <c r="D17" s="15"/>
      <c r="E17" s="15"/>
      <c r="F17" s="8">
        <v>1632000</v>
      </c>
      <c r="G17" s="8"/>
      <c r="H17" s="14" t="s">
        <v>306</v>
      </c>
    </row>
    <row r="18" spans="1:8" ht="30">
      <c r="A18" s="48"/>
      <c r="B18" s="28" t="s">
        <v>29</v>
      </c>
      <c r="C18" s="15" t="s">
        <v>143</v>
      </c>
      <c r="D18" s="15"/>
      <c r="E18" s="15"/>
      <c r="F18" s="8">
        <v>800000</v>
      </c>
      <c r="G18" s="8"/>
      <c r="H18" s="14" t="s">
        <v>307</v>
      </c>
    </row>
    <row r="19" spans="1:8" ht="30">
      <c r="A19" s="48"/>
      <c r="B19" s="28" t="s">
        <v>29</v>
      </c>
      <c r="C19" s="15" t="s">
        <v>143</v>
      </c>
      <c r="D19" s="15"/>
      <c r="E19" s="15"/>
      <c r="F19" s="8">
        <v>800000</v>
      </c>
      <c r="G19" s="8"/>
      <c r="H19" s="14" t="s">
        <v>308</v>
      </c>
    </row>
    <row r="20" spans="1:8" ht="30">
      <c r="A20" s="48"/>
      <c r="B20" s="28" t="s">
        <v>29</v>
      </c>
      <c r="C20" s="15" t="s">
        <v>143</v>
      </c>
      <c r="D20" s="15"/>
      <c r="E20" s="15"/>
      <c r="F20" s="8">
        <v>904000</v>
      </c>
      <c r="G20" s="8"/>
      <c r="H20" s="14" t="s">
        <v>309</v>
      </c>
    </row>
    <row r="21" spans="1:8" ht="15.75">
      <c r="A21" s="27"/>
      <c r="B21" s="29" t="s">
        <v>262</v>
      </c>
      <c r="C21" s="15"/>
      <c r="D21" s="15"/>
      <c r="E21" s="15"/>
      <c r="F21" s="11">
        <f>SUM(F16:F20)</f>
        <v>5736000</v>
      </c>
      <c r="G21" s="8"/>
      <c r="H21" s="14"/>
    </row>
    <row r="22" spans="1:8" ht="15.75">
      <c r="A22" s="9"/>
      <c r="B22" s="10" t="s">
        <v>14</v>
      </c>
      <c r="C22" s="7"/>
      <c r="D22" s="7"/>
      <c r="E22" s="7"/>
      <c r="F22" s="12">
        <f>F11+F15+F21</f>
        <v>6236000</v>
      </c>
      <c r="G22" s="12">
        <f>G11+G15+G21</f>
        <v>6236000</v>
      </c>
      <c r="H22" s="13"/>
    </row>
    <row r="23" spans="1:8" ht="15.75">
      <c r="A23" s="9"/>
      <c r="B23" s="10" t="s">
        <v>23</v>
      </c>
      <c r="C23" s="7"/>
      <c r="D23" s="7"/>
      <c r="E23" s="7"/>
      <c r="F23" s="55">
        <f>F22-G22</f>
        <v>0</v>
      </c>
      <c r="G23" s="55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4:H4"/>
    <mergeCell ref="F6:G6"/>
    <mergeCell ref="F23:G23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E20" sqref="E2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31</v>
      </c>
      <c r="B1" s="58"/>
      <c r="F1" s="59" t="s">
        <v>69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27">
        <v>39624</v>
      </c>
      <c r="B13" s="28" t="s">
        <v>32</v>
      </c>
      <c r="C13" s="15" t="s">
        <v>213</v>
      </c>
      <c r="D13" s="15"/>
      <c r="E13" s="15"/>
      <c r="F13" s="8">
        <v>1452000</v>
      </c>
      <c r="G13" s="8"/>
      <c r="H13" s="14" t="s">
        <v>251</v>
      </c>
    </row>
    <row r="14" spans="1:8" ht="15.75">
      <c r="A14" s="27"/>
      <c r="B14" s="28" t="s">
        <v>32</v>
      </c>
      <c r="C14" s="15" t="s">
        <v>98</v>
      </c>
      <c r="D14" s="15"/>
      <c r="E14" s="15"/>
      <c r="F14" s="8">
        <v>3900000</v>
      </c>
      <c r="G14" s="8"/>
      <c r="H14" s="14" t="s">
        <v>310</v>
      </c>
    </row>
    <row r="15" spans="1:8" ht="15.75">
      <c r="A15" s="27"/>
      <c r="B15" s="29" t="s">
        <v>14</v>
      </c>
      <c r="C15" s="15"/>
      <c r="D15" s="15"/>
      <c r="E15" s="15"/>
      <c r="F15" s="11">
        <f>SUM(F13:F14)</f>
        <v>5352000</v>
      </c>
      <c r="G15" s="11">
        <f>SUM(G13:G13)</f>
        <v>0</v>
      </c>
      <c r="H15" s="14"/>
    </row>
    <row r="16" spans="1:8" ht="15.75">
      <c r="A16" s="9"/>
      <c r="B16" s="10" t="s">
        <v>23</v>
      </c>
      <c r="C16" s="7"/>
      <c r="D16" s="7"/>
      <c r="E16" s="7"/>
      <c r="F16" s="55">
        <f>F15-G15</f>
        <v>5352000</v>
      </c>
      <c r="G16" s="5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</sheetPr>
  <dimension ref="A1:H95"/>
  <sheetViews>
    <sheetView workbookViewId="0" topLeftCell="A1">
      <selection activeCell="H19" sqref="H1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31</v>
      </c>
      <c r="B1" s="58"/>
      <c r="F1" s="60" t="s">
        <v>70</v>
      </c>
      <c r="G1" s="60"/>
      <c r="H1" s="60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13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39624</v>
      </c>
      <c r="B13" s="28" t="s">
        <v>33</v>
      </c>
      <c r="C13" s="15" t="s">
        <v>213</v>
      </c>
      <c r="D13" s="15"/>
      <c r="E13" s="15"/>
      <c r="F13" s="8">
        <v>1100000</v>
      </c>
      <c r="G13" s="8"/>
      <c r="H13" s="14" t="s">
        <v>216</v>
      </c>
    </row>
    <row r="14" spans="1:8" ht="15.75">
      <c r="A14" s="27"/>
      <c r="B14" s="28" t="s">
        <v>33</v>
      </c>
      <c r="C14" s="15" t="s">
        <v>311</v>
      </c>
      <c r="D14" s="15"/>
      <c r="E14" s="15"/>
      <c r="F14" s="8">
        <v>1714000</v>
      </c>
      <c r="G14" s="8"/>
      <c r="H14" s="14" t="s">
        <v>312</v>
      </c>
    </row>
    <row r="15" spans="1:8" ht="31.5">
      <c r="A15" s="27"/>
      <c r="B15" s="29" t="s">
        <v>248</v>
      </c>
      <c r="C15" s="15"/>
      <c r="D15" s="15"/>
      <c r="E15" s="15"/>
      <c r="F15" s="11">
        <f>SUM(F13:F14)</f>
        <v>2814000</v>
      </c>
      <c r="G15" s="8"/>
      <c r="H15" s="14"/>
    </row>
    <row r="16" spans="1:8" ht="30">
      <c r="A16" s="27"/>
      <c r="B16" s="28" t="s">
        <v>114</v>
      </c>
      <c r="C16" s="15" t="s">
        <v>213</v>
      </c>
      <c r="D16" s="15"/>
      <c r="E16" s="15"/>
      <c r="F16" s="8">
        <v>352000</v>
      </c>
      <c r="G16" s="8"/>
      <c r="H16" s="14" t="s">
        <v>314</v>
      </c>
    </row>
    <row r="17" spans="1:8" ht="30">
      <c r="A17" s="27"/>
      <c r="B17" s="28" t="s">
        <v>114</v>
      </c>
      <c r="C17" s="15" t="s">
        <v>311</v>
      </c>
      <c r="D17" s="15"/>
      <c r="E17" s="15"/>
      <c r="F17" s="8">
        <v>492000</v>
      </c>
      <c r="G17" s="8"/>
      <c r="H17" s="14" t="s">
        <v>313</v>
      </c>
    </row>
    <row r="18" spans="1:8" ht="31.5">
      <c r="A18" s="27"/>
      <c r="B18" s="29" t="s">
        <v>250</v>
      </c>
      <c r="C18" s="15"/>
      <c r="D18" s="15"/>
      <c r="E18" s="15"/>
      <c r="F18" s="11">
        <f>SUM(F16:F17)</f>
        <v>844000</v>
      </c>
      <c r="G18" s="8"/>
      <c r="H18" s="14"/>
    </row>
    <row r="19" spans="1:8" ht="15.75">
      <c r="A19" s="27"/>
      <c r="B19" s="29" t="s">
        <v>29</v>
      </c>
      <c r="C19" s="15" t="s">
        <v>311</v>
      </c>
      <c r="D19" s="15"/>
      <c r="E19" s="15"/>
      <c r="F19" s="11">
        <v>1694000</v>
      </c>
      <c r="G19" s="11"/>
      <c r="H19" s="14" t="s">
        <v>312</v>
      </c>
    </row>
    <row r="20" spans="1:8" ht="15.75">
      <c r="A20" s="9"/>
      <c r="B20" s="10" t="s">
        <v>14</v>
      </c>
      <c r="C20" s="7"/>
      <c r="D20" s="7"/>
      <c r="E20" s="7"/>
      <c r="F20" s="12">
        <f>F15+F18+F19</f>
        <v>5352000</v>
      </c>
      <c r="G20" s="12">
        <f>G15+G18+G19</f>
        <v>0</v>
      </c>
      <c r="H20" s="13"/>
    </row>
    <row r="21" spans="1:8" ht="15.75">
      <c r="A21" s="9"/>
      <c r="B21" s="10" t="s">
        <v>23</v>
      </c>
      <c r="C21" s="7"/>
      <c r="D21" s="7"/>
      <c r="E21" s="7"/>
      <c r="F21" s="55">
        <f>F20-G20</f>
        <v>5352000</v>
      </c>
      <c r="G21" s="55"/>
      <c r="H21" s="13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F21:G21"/>
    <mergeCell ref="A5:H5"/>
    <mergeCell ref="F9:G9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17">
    <tabColor indexed="51"/>
  </sheetPr>
  <dimension ref="A1:L57"/>
  <sheetViews>
    <sheetView tabSelected="1" workbookViewId="0" topLeftCell="A1">
      <selection activeCell="F13" sqref="F13"/>
    </sheetView>
  </sheetViews>
  <sheetFormatPr defaultColWidth="9.00390625" defaultRowHeight="15.75"/>
  <cols>
    <col min="1" max="1" width="3.125" style="20" customWidth="1"/>
    <col min="2" max="2" width="13.875" style="20" customWidth="1"/>
    <col min="3" max="3" width="9.00390625" style="20" customWidth="1"/>
    <col min="4" max="4" width="15.00390625" style="20" customWidth="1"/>
    <col min="5" max="5" width="19.25390625" style="20" customWidth="1"/>
    <col min="6" max="6" width="23.625" style="20" customWidth="1"/>
    <col min="7" max="7" width="9.875" style="20" customWidth="1"/>
    <col min="8" max="8" width="9.75390625" style="20" customWidth="1"/>
    <col min="9" max="9" width="8.625" style="20" customWidth="1"/>
    <col min="10" max="10" width="7.375" style="20" bestFit="1" customWidth="1"/>
    <col min="11" max="11" width="9.00390625" style="20" customWidth="1"/>
    <col min="12" max="12" width="10.50390625" style="20" customWidth="1"/>
    <col min="13" max="16384" width="9.00390625" style="20" customWidth="1"/>
  </cols>
  <sheetData>
    <row r="1" spans="1:12" ht="15.7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12" ht="15.7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>
      <c r="A4" s="56" t="s">
        <v>365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.75">
      <c r="A5" s="70" t="s">
        <v>41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10" ht="15.75">
      <c r="B6" s="33"/>
      <c r="C6" s="33"/>
      <c r="D6" s="33"/>
      <c r="E6" s="33"/>
      <c r="F6" s="33"/>
      <c r="G6" s="33"/>
      <c r="H6" s="33"/>
      <c r="I6" s="33"/>
      <c r="J6" s="33"/>
    </row>
    <row r="7" spans="2:10" ht="15.75">
      <c r="B7" s="33"/>
      <c r="C7" s="33"/>
      <c r="D7" s="34"/>
      <c r="E7" s="34"/>
      <c r="F7" s="34"/>
      <c r="G7" s="33"/>
      <c r="H7" s="33"/>
      <c r="I7" s="33"/>
      <c r="J7" s="33"/>
    </row>
    <row r="8" spans="1:12" ht="15.75" customHeight="1">
      <c r="A8" s="67" t="s">
        <v>42</v>
      </c>
      <c r="B8" s="62" t="s">
        <v>83</v>
      </c>
      <c r="C8" s="62" t="s">
        <v>43</v>
      </c>
      <c r="D8" s="64" t="s">
        <v>44</v>
      </c>
      <c r="E8" s="65"/>
      <c r="F8" s="66"/>
      <c r="G8" s="62" t="s">
        <v>45</v>
      </c>
      <c r="H8" s="62" t="s">
        <v>46</v>
      </c>
      <c r="I8" s="62" t="s">
        <v>47</v>
      </c>
      <c r="J8" s="62" t="s">
        <v>25</v>
      </c>
      <c r="K8" s="62" t="s">
        <v>48</v>
      </c>
      <c r="L8" s="62" t="s">
        <v>26</v>
      </c>
    </row>
    <row r="9" spans="1:12" ht="28.5" customHeight="1">
      <c r="A9" s="68"/>
      <c r="B9" s="63"/>
      <c r="C9" s="63"/>
      <c r="D9" s="31" t="s">
        <v>49</v>
      </c>
      <c r="E9" s="31" t="s">
        <v>50</v>
      </c>
      <c r="F9" s="31" t="s">
        <v>51</v>
      </c>
      <c r="G9" s="63"/>
      <c r="H9" s="63"/>
      <c r="I9" s="63"/>
      <c r="J9" s="63"/>
      <c r="K9" s="63"/>
      <c r="L9" s="63"/>
    </row>
    <row r="10" spans="1:11" ht="15.75">
      <c r="A10" s="32"/>
      <c r="B10" s="35"/>
      <c r="C10" s="35"/>
      <c r="D10" s="36"/>
      <c r="E10" s="36"/>
      <c r="F10" s="36"/>
      <c r="G10" s="35"/>
      <c r="H10" s="35"/>
      <c r="I10" s="35"/>
      <c r="J10" s="35"/>
      <c r="K10" s="35"/>
    </row>
    <row r="11" spans="1:10" ht="15.75">
      <c r="A11" s="2" t="s">
        <v>52</v>
      </c>
      <c r="B11" s="35"/>
      <c r="C11" s="35"/>
      <c r="D11" s="36"/>
      <c r="E11" s="36"/>
      <c r="F11" s="36"/>
      <c r="G11" s="35"/>
      <c r="H11" s="35"/>
      <c r="I11" s="35"/>
      <c r="J11" s="35"/>
    </row>
    <row r="12" spans="1:10" ht="15.75">
      <c r="A12" s="2"/>
      <c r="B12" s="35"/>
      <c r="C12" s="35"/>
      <c r="D12" s="36"/>
      <c r="E12" s="36"/>
      <c r="F12" s="36"/>
      <c r="G12" s="35"/>
      <c r="H12" s="35"/>
      <c r="I12" s="35"/>
      <c r="J12" s="35"/>
    </row>
    <row r="13" spans="1:10" ht="15.75">
      <c r="A13" s="2" t="s">
        <v>72</v>
      </c>
      <c r="B13" s="35"/>
      <c r="C13" s="35"/>
      <c r="D13" s="36"/>
      <c r="E13" s="36"/>
      <c r="F13" s="36"/>
      <c r="G13" s="35"/>
      <c r="H13" s="35"/>
      <c r="I13" s="35"/>
      <c r="J13" s="35"/>
    </row>
    <row r="14" spans="1:12" ht="60">
      <c r="A14" s="37" t="s">
        <v>53</v>
      </c>
      <c r="B14" s="37" t="s">
        <v>54</v>
      </c>
      <c r="C14" s="37" t="s">
        <v>55</v>
      </c>
      <c r="D14" s="44" t="s">
        <v>74</v>
      </c>
      <c r="E14" s="37" t="s">
        <v>56</v>
      </c>
      <c r="F14" s="37" t="s">
        <v>57</v>
      </c>
      <c r="G14" s="39">
        <v>60</v>
      </c>
      <c r="H14" s="40">
        <v>12973</v>
      </c>
      <c r="I14" s="40">
        <f>H14*G14/100-1</f>
        <v>7782.8</v>
      </c>
      <c r="J14" s="40">
        <f>H14-I14</f>
        <v>5190.2</v>
      </c>
      <c r="K14" s="41" t="s">
        <v>27</v>
      </c>
      <c r="L14" s="40">
        <v>7784</v>
      </c>
    </row>
    <row r="15" spans="1:12" ht="15.75">
      <c r="A15" s="37"/>
      <c r="B15" s="37"/>
      <c r="C15" s="37"/>
      <c r="D15" s="38"/>
      <c r="E15" s="37"/>
      <c r="F15" s="37"/>
      <c r="G15" s="39"/>
      <c r="H15" s="40"/>
      <c r="I15" s="40"/>
      <c r="J15" s="40"/>
      <c r="K15" s="41"/>
      <c r="L15" s="40"/>
    </row>
    <row r="16" spans="1:12" ht="15.75">
      <c r="A16" s="61" t="s">
        <v>73</v>
      </c>
      <c r="B16" s="61"/>
      <c r="C16" s="61"/>
      <c r="D16" s="61"/>
      <c r="E16" s="37"/>
      <c r="F16" s="37"/>
      <c r="G16" s="40"/>
      <c r="H16" s="40"/>
      <c r="I16" s="40"/>
      <c r="J16" s="40"/>
      <c r="L16" s="40"/>
    </row>
    <row r="17" spans="1:12" ht="60">
      <c r="A17" s="37" t="s">
        <v>58</v>
      </c>
      <c r="B17" s="37" t="s">
        <v>54</v>
      </c>
      <c r="C17" s="37" t="s">
        <v>59</v>
      </c>
      <c r="D17" s="44" t="s">
        <v>75</v>
      </c>
      <c r="E17" s="37" t="s">
        <v>60</v>
      </c>
      <c r="F17" s="37" t="s">
        <v>61</v>
      </c>
      <c r="G17" s="39">
        <v>71.55</v>
      </c>
      <c r="H17" s="40">
        <v>209629</v>
      </c>
      <c r="I17" s="40">
        <v>150000</v>
      </c>
      <c r="J17" s="40">
        <f>H17-I17</f>
        <v>59629</v>
      </c>
      <c r="K17" s="41" t="s">
        <v>27</v>
      </c>
      <c r="L17" s="41" t="s">
        <v>315</v>
      </c>
    </row>
    <row r="18" spans="1:12" ht="15.75">
      <c r="A18" s="42"/>
      <c r="B18" s="37"/>
      <c r="C18" s="42"/>
      <c r="D18" s="42"/>
      <c r="E18" s="42"/>
      <c r="F18" s="42"/>
      <c r="G18" s="40"/>
      <c r="H18" s="40"/>
      <c r="I18" s="40"/>
      <c r="J18" s="40"/>
      <c r="L18" s="40"/>
    </row>
    <row r="19" spans="1:12" ht="60">
      <c r="A19" s="37" t="s">
        <v>62</v>
      </c>
      <c r="B19" s="37" t="s">
        <v>54</v>
      </c>
      <c r="C19" s="37" t="s">
        <v>63</v>
      </c>
      <c r="D19" s="44" t="s">
        <v>75</v>
      </c>
      <c r="E19" s="37" t="s">
        <v>60</v>
      </c>
      <c r="F19" s="37" t="s">
        <v>64</v>
      </c>
      <c r="G19" s="40">
        <v>90</v>
      </c>
      <c r="H19" s="40">
        <v>51867</v>
      </c>
      <c r="I19" s="40">
        <f>H19*G19/100</f>
        <v>46680.3</v>
      </c>
      <c r="J19" s="40">
        <f>H19-I19</f>
        <v>5186.699999999997</v>
      </c>
      <c r="K19" s="41" t="s">
        <v>27</v>
      </c>
      <c r="L19" s="41" t="s">
        <v>315</v>
      </c>
    </row>
    <row r="20" spans="1:12" ht="15.75">
      <c r="A20" s="42"/>
      <c r="B20" s="42"/>
      <c r="C20" s="42"/>
      <c r="D20" s="42"/>
      <c r="E20" s="42"/>
      <c r="F20" s="42"/>
      <c r="G20" s="40"/>
      <c r="H20" s="40"/>
      <c r="I20" s="45"/>
      <c r="J20" s="40"/>
      <c r="L20" s="40"/>
    </row>
    <row r="21" spans="1:12" ht="60">
      <c r="A21" s="37" t="s">
        <v>65</v>
      </c>
      <c r="B21" s="37" t="s">
        <v>54</v>
      </c>
      <c r="C21" s="37" t="s">
        <v>66</v>
      </c>
      <c r="D21" s="44" t="s">
        <v>75</v>
      </c>
      <c r="E21" s="37" t="s">
        <v>60</v>
      </c>
      <c r="F21" s="37" t="s">
        <v>67</v>
      </c>
      <c r="G21" s="40">
        <v>90</v>
      </c>
      <c r="H21" s="40">
        <v>122229</v>
      </c>
      <c r="I21" s="40">
        <v>110000</v>
      </c>
      <c r="J21" s="40">
        <f>H21-I21</f>
        <v>12229</v>
      </c>
      <c r="K21" s="41" t="s">
        <v>27</v>
      </c>
      <c r="L21" s="41" t="s">
        <v>315</v>
      </c>
    </row>
    <row r="22" spans="1:12" ht="15.75">
      <c r="A22" s="37"/>
      <c r="B22" s="37"/>
      <c r="C22" s="37"/>
      <c r="D22" s="44"/>
      <c r="E22" s="37"/>
      <c r="F22" s="37"/>
      <c r="G22" s="40"/>
      <c r="H22" s="40"/>
      <c r="I22" s="45"/>
      <c r="J22" s="40"/>
      <c r="K22" s="41"/>
      <c r="L22" s="40"/>
    </row>
    <row r="23" spans="1:12" ht="52.5" customHeight="1">
      <c r="A23" s="37" t="s">
        <v>76</v>
      </c>
      <c r="B23" s="37" t="s">
        <v>54</v>
      </c>
      <c r="C23" s="37" t="s">
        <v>77</v>
      </c>
      <c r="D23" s="44" t="s">
        <v>79</v>
      </c>
      <c r="E23" s="37" t="s">
        <v>78</v>
      </c>
      <c r="F23" s="37" t="s">
        <v>80</v>
      </c>
      <c r="G23" s="40">
        <v>90</v>
      </c>
      <c r="H23" s="40">
        <v>357648</v>
      </c>
      <c r="I23" s="40">
        <f>H23*G23/100</f>
        <v>321883.2</v>
      </c>
      <c r="J23" s="40">
        <f>H23-I23</f>
        <v>35764.79999999999</v>
      </c>
      <c r="K23" s="41" t="s">
        <v>27</v>
      </c>
      <c r="L23" s="40"/>
    </row>
    <row r="24" spans="1:12" ht="15.75">
      <c r="A24" s="37"/>
      <c r="B24" s="37"/>
      <c r="C24" s="37"/>
      <c r="D24" s="44"/>
      <c r="E24" s="37"/>
      <c r="F24" s="37"/>
      <c r="G24" s="40"/>
      <c r="H24" s="40"/>
      <c r="I24" s="40"/>
      <c r="J24" s="40"/>
      <c r="K24" s="41"/>
      <c r="L24" s="40"/>
    </row>
    <row r="25" spans="1:12" ht="45">
      <c r="A25" s="37" t="s">
        <v>81</v>
      </c>
      <c r="B25" s="37" t="s">
        <v>82</v>
      </c>
      <c r="C25" s="37" t="s">
        <v>84</v>
      </c>
      <c r="D25" s="44" t="s">
        <v>84</v>
      </c>
      <c r="E25" s="37" t="s">
        <v>85</v>
      </c>
      <c r="F25" s="37" t="s">
        <v>86</v>
      </c>
      <c r="G25" s="40">
        <v>40</v>
      </c>
      <c r="H25" s="40">
        <v>512</v>
      </c>
      <c r="I25" s="40">
        <v>202</v>
      </c>
      <c r="J25" s="40">
        <f>H25-I25</f>
        <v>310</v>
      </c>
      <c r="K25" s="41" t="s">
        <v>34</v>
      </c>
      <c r="L25" s="40"/>
    </row>
    <row r="26" spans="1:12" ht="15.75">
      <c r="A26" s="37"/>
      <c r="B26" s="37"/>
      <c r="C26" s="37"/>
      <c r="D26" s="44"/>
      <c r="E26" s="37"/>
      <c r="F26" s="37"/>
      <c r="G26" s="40"/>
      <c r="H26" s="40"/>
      <c r="I26" s="40"/>
      <c r="J26" s="40"/>
      <c r="K26" s="41"/>
      <c r="L26" s="40"/>
    </row>
    <row r="27" spans="1:12" ht="45">
      <c r="A27" s="37" t="s">
        <v>316</v>
      </c>
      <c r="B27" s="37" t="s">
        <v>362</v>
      </c>
      <c r="C27" s="37" t="s">
        <v>317</v>
      </c>
      <c r="D27" s="44"/>
      <c r="E27" s="37" t="s">
        <v>318</v>
      </c>
      <c r="F27" s="37" t="s">
        <v>319</v>
      </c>
      <c r="G27" s="40">
        <v>49</v>
      </c>
      <c r="H27" s="40">
        <v>11760</v>
      </c>
      <c r="I27" s="40">
        <v>5760</v>
      </c>
      <c r="J27" s="40">
        <f aca="true" t="shared" si="0" ref="J27:J33">H27-I27</f>
        <v>6000</v>
      </c>
      <c r="K27" s="41" t="s">
        <v>27</v>
      </c>
      <c r="L27" s="40"/>
    </row>
    <row r="28" spans="1:12" ht="15.75">
      <c r="A28" s="37"/>
      <c r="B28" s="37"/>
      <c r="C28" s="37"/>
      <c r="D28" s="44"/>
      <c r="E28" s="37"/>
      <c r="F28" s="37"/>
      <c r="G28" s="40"/>
      <c r="H28" s="40"/>
      <c r="I28" s="40"/>
      <c r="J28" s="40"/>
      <c r="K28" s="41"/>
      <c r="L28" s="40"/>
    </row>
    <row r="29" spans="1:12" ht="60">
      <c r="A29" s="37" t="s">
        <v>320</v>
      </c>
      <c r="B29" s="37" t="s">
        <v>363</v>
      </c>
      <c r="C29" s="37" t="s">
        <v>154</v>
      </c>
      <c r="D29" s="44" t="s">
        <v>321</v>
      </c>
      <c r="E29" s="37" t="s">
        <v>322</v>
      </c>
      <c r="F29" s="37" t="s">
        <v>364</v>
      </c>
      <c r="G29" s="40">
        <v>50</v>
      </c>
      <c r="H29" s="40">
        <v>13420</v>
      </c>
      <c r="I29" s="40">
        <v>6710</v>
      </c>
      <c r="J29" s="40">
        <f t="shared" si="0"/>
        <v>6710</v>
      </c>
      <c r="K29" s="41" t="s">
        <v>323</v>
      </c>
      <c r="L29" s="40"/>
    </row>
    <row r="30" spans="1:12" ht="15.75">
      <c r="A30" s="37"/>
      <c r="B30" s="37"/>
      <c r="C30" s="37"/>
      <c r="D30" s="44"/>
      <c r="E30" s="37"/>
      <c r="F30" s="37"/>
      <c r="G30" s="40"/>
      <c r="H30" s="40"/>
      <c r="I30" s="40"/>
      <c r="J30" s="40"/>
      <c r="K30" s="41"/>
      <c r="L30" s="40"/>
    </row>
    <row r="31" spans="1:12" ht="75">
      <c r="A31" s="37" t="s">
        <v>324</v>
      </c>
      <c r="B31" s="37" t="s">
        <v>54</v>
      </c>
      <c r="C31" s="37" t="s">
        <v>325</v>
      </c>
      <c r="D31" s="44" t="s">
        <v>326</v>
      </c>
      <c r="E31" s="37" t="s">
        <v>327</v>
      </c>
      <c r="F31" s="37" t="s">
        <v>328</v>
      </c>
      <c r="G31" s="40">
        <v>60</v>
      </c>
      <c r="H31" s="40">
        <v>19733</v>
      </c>
      <c r="I31" s="40">
        <v>11840</v>
      </c>
      <c r="J31" s="40">
        <f t="shared" si="0"/>
        <v>7893</v>
      </c>
      <c r="K31" s="41" t="s">
        <v>27</v>
      </c>
      <c r="L31" s="40"/>
    </row>
    <row r="32" spans="1:12" ht="15.75">
      <c r="A32" s="37"/>
      <c r="B32" s="37"/>
      <c r="C32" s="37"/>
      <c r="D32" s="44"/>
      <c r="E32" s="37"/>
      <c r="F32" s="37"/>
      <c r="G32" s="40"/>
      <c r="H32" s="40"/>
      <c r="I32" s="40"/>
      <c r="J32" s="40"/>
      <c r="K32" s="41"/>
      <c r="L32" s="40"/>
    </row>
    <row r="33" spans="1:12" ht="45">
      <c r="A33" s="37" t="s">
        <v>329</v>
      </c>
      <c r="B33" s="37" t="s">
        <v>82</v>
      </c>
      <c r="C33" s="37" t="s">
        <v>84</v>
      </c>
      <c r="D33" s="44" t="s">
        <v>84</v>
      </c>
      <c r="E33" s="37" t="s">
        <v>330</v>
      </c>
      <c r="F33" s="37" t="s">
        <v>331</v>
      </c>
      <c r="G33" s="40">
        <v>90</v>
      </c>
      <c r="H33" s="40">
        <v>2190</v>
      </c>
      <c r="I33" s="40">
        <v>1971</v>
      </c>
      <c r="J33" s="40">
        <f t="shared" si="0"/>
        <v>219</v>
      </c>
      <c r="K33" s="41"/>
      <c r="L33" s="40"/>
    </row>
    <row r="34" spans="1:12" ht="15.75">
      <c r="A34" s="37"/>
      <c r="B34" s="61" t="s">
        <v>332</v>
      </c>
      <c r="C34" s="61"/>
      <c r="D34" s="61"/>
      <c r="E34" s="49"/>
      <c r="F34" s="49"/>
      <c r="G34" s="43"/>
      <c r="H34" s="43">
        <f>SUM(H14:H33)</f>
        <v>801961</v>
      </c>
      <c r="I34" s="43">
        <f>SUM(I14:I33)</f>
        <v>662829.3</v>
      </c>
      <c r="J34" s="43">
        <f>SUM(J14:J33)</f>
        <v>139131.69999999998</v>
      </c>
      <c r="K34" s="43"/>
      <c r="L34" s="43">
        <f>SUM(L14:L33)</f>
        <v>7784</v>
      </c>
    </row>
    <row r="35" spans="1:12" ht="15.75">
      <c r="A35" s="37"/>
      <c r="B35" s="46"/>
      <c r="C35" s="46"/>
      <c r="D35" s="46"/>
      <c r="E35" s="49"/>
      <c r="F35" s="49"/>
      <c r="G35" s="43"/>
      <c r="H35" s="43"/>
      <c r="I35" s="43"/>
      <c r="J35" s="43"/>
      <c r="K35" s="41"/>
      <c r="L35" s="40"/>
    </row>
    <row r="36" spans="1:12" ht="15.75">
      <c r="A36" s="61" t="s">
        <v>352</v>
      </c>
      <c r="B36" s="61"/>
      <c r="C36" s="61"/>
      <c r="D36" s="61"/>
      <c r="E36" s="61"/>
      <c r="F36" s="61"/>
      <c r="G36" s="43"/>
      <c r="H36" s="43"/>
      <c r="I36" s="43"/>
      <c r="J36" s="43"/>
      <c r="K36" s="41"/>
      <c r="L36" s="40"/>
    </row>
    <row r="37" spans="1:12" ht="51">
      <c r="A37" s="50" t="s">
        <v>333</v>
      </c>
      <c r="B37" s="44" t="s">
        <v>338</v>
      </c>
      <c r="C37" s="50" t="s">
        <v>84</v>
      </c>
      <c r="D37" s="37" t="s">
        <v>334</v>
      </c>
      <c r="E37" s="50"/>
      <c r="F37" s="37" t="s">
        <v>335</v>
      </c>
      <c r="G37" s="40">
        <v>65</v>
      </c>
      <c r="H37" s="40">
        <v>964</v>
      </c>
      <c r="I37" s="40">
        <v>628</v>
      </c>
      <c r="J37" s="40">
        <v>336</v>
      </c>
      <c r="K37" s="41" t="s">
        <v>336</v>
      </c>
      <c r="L37" s="40">
        <v>600</v>
      </c>
    </row>
    <row r="38" spans="1:12" ht="15.75">
      <c r="A38" s="50"/>
      <c r="B38" s="51"/>
      <c r="C38" s="50"/>
      <c r="D38" s="50"/>
      <c r="E38" s="50"/>
      <c r="F38" s="50"/>
      <c r="G38" s="40"/>
      <c r="H38" s="40"/>
      <c r="I38" s="40"/>
      <c r="J38" s="40"/>
      <c r="K38" s="41"/>
      <c r="L38" s="40"/>
    </row>
    <row r="39" spans="1:12" ht="51">
      <c r="A39" s="37" t="s">
        <v>337</v>
      </c>
      <c r="B39" s="44" t="s">
        <v>338</v>
      </c>
      <c r="C39" s="42"/>
      <c r="D39" s="37" t="s">
        <v>339</v>
      </c>
      <c r="E39" s="37" t="s">
        <v>340</v>
      </c>
      <c r="F39" s="37" t="s">
        <v>341</v>
      </c>
      <c r="G39" s="40">
        <v>72</v>
      </c>
      <c r="H39" s="40">
        <v>2118</v>
      </c>
      <c r="I39" s="40">
        <v>1518</v>
      </c>
      <c r="J39" s="40">
        <v>600</v>
      </c>
      <c r="K39" s="41" t="s">
        <v>27</v>
      </c>
      <c r="L39" s="40">
        <v>1200</v>
      </c>
    </row>
    <row r="40" spans="1:12" ht="15.75">
      <c r="A40" s="37"/>
      <c r="B40" s="44"/>
      <c r="C40" s="42"/>
      <c r="D40" s="42"/>
      <c r="E40" s="37"/>
      <c r="F40" s="37"/>
      <c r="G40" s="40"/>
      <c r="H40" s="40"/>
      <c r="I40" s="40"/>
      <c r="J40" s="40"/>
      <c r="K40" s="41"/>
      <c r="L40" s="40"/>
    </row>
    <row r="41" spans="1:12" ht="90">
      <c r="A41" s="37" t="s">
        <v>342</v>
      </c>
      <c r="B41" s="37" t="s">
        <v>343</v>
      </c>
      <c r="C41" s="42"/>
      <c r="D41" s="37" t="s">
        <v>344</v>
      </c>
      <c r="E41" s="37" t="s">
        <v>345</v>
      </c>
      <c r="F41" s="37" t="s">
        <v>346</v>
      </c>
      <c r="G41" s="40">
        <v>65</v>
      </c>
      <c r="H41" s="40">
        <v>7639</v>
      </c>
      <c r="I41" s="40">
        <v>4950</v>
      </c>
      <c r="J41" s="40">
        <v>2689</v>
      </c>
      <c r="K41" s="37" t="s">
        <v>347</v>
      </c>
      <c r="L41" s="40"/>
    </row>
    <row r="42" spans="1:12" ht="15.75">
      <c r="A42" s="37"/>
      <c r="B42" s="37"/>
      <c r="C42" s="42"/>
      <c r="D42" s="42"/>
      <c r="E42" s="37"/>
      <c r="F42" s="37"/>
      <c r="G42" s="40"/>
      <c r="H42" s="40"/>
      <c r="I42" s="40"/>
      <c r="J42" s="40"/>
      <c r="K42" s="37"/>
      <c r="L42" s="40"/>
    </row>
    <row r="43" spans="1:12" ht="60">
      <c r="A43" s="37" t="s">
        <v>348</v>
      </c>
      <c r="B43" s="37" t="s">
        <v>349</v>
      </c>
      <c r="C43" s="42"/>
      <c r="D43" s="42"/>
      <c r="E43" s="37" t="s">
        <v>350</v>
      </c>
      <c r="F43" s="37" t="s">
        <v>351</v>
      </c>
      <c r="G43" s="40">
        <v>100</v>
      </c>
      <c r="H43" s="40">
        <v>882</v>
      </c>
      <c r="I43" s="40"/>
      <c r="J43" s="40"/>
      <c r="K43" s="41"/>
      <c r="L43" s="40">
        <v>882</v>
      </c>
    </row>
    <row r="44" spans="1:12" ht="15.75" customHeight="1">
      <c r="A44" s="52"/>
      <c r="B44" s="61" t="s">
        <v>353</v>
      </c>
      <c r="C44" s="61"/>
      <c r="D44" s="61"/>
      <c r="E44" s="61"/>
      <c r="F44" s="61"/>
      <c r="G44" s="40"/>
      <c r="H44" s="43">
        <f>SUM(H37:H43)</f>
        <v>11603</v>
      </c>
      <c r="I44" s="43">
        <f>SUM(I37:I43)</f>
        <v>7096</v>
      </c>
      <c r="J44" s="43">
        <f>SUM(J37:J43)</f>
        <v>3625</v>
      </c>
      <c r="K44" s="43"/>
      <c r="L44" s="43">
        <f>SUM(L37:L43)</f>
        <v>2682</v>
      </c>
    </row>
    <row r="45" spans="1:12" ht="15.75">
      <c r="A45" s="37"/>
      <c r="B45" s="44"/>
      <c r="C45" s="42"/>
      <c r="D45" s="42"/>
      <c r="E45" s="37"/>
      <c r="F45" s="37"/>
      <c r="G45" s="40"/>
      <c r="H45" s="40"/>
      <c r="I45" s="40"/>
      <c r="J45" s="40"/>
      <c r="K45" s="41"/>
      <c r="L45" s="40"/>
    </row>
    <row r="46" spans="1:12" ht="15.75">
      <c r="A46" s="4" t="s">
        <v>68</v>
      </c>
      <c r="B46" s="4"/>
      <c r="C46" s="4"/>
      <c r="D46" s="4"/>
      <c r="E46" s="4"/>
      <c r="F46" s="4"/>
      <c r="G46" s="43"/>
      <c r="H46" s="43">
        <f>H34+H44</f>
        <v>813564</v>
      </c>
      <c r="I46" s="43">
        <f>I34+I44</f>
        <v>669925.3</v>
      </c>
      <c r="J46" s="43">
        <f>J34+J44</f>
        <v>142756.69999999998</v>
      </c>
      <c r="K46" s="43"/>
      <c r="L46" s="43">
        <f>L34+L44</f>
        <v>10466</v>
      </c>
    </row>
    <row r="47" spans="1:10" ht="15.75">
      <c r="A47" s="42"/>
      <c r="B47" s="42"/>
      <c r="C47" s="42"/>
      <c r="D47" s="42"/>
      <c r="E47" s="42"/>
      <c r="F47" s="42"/>
      <c r="G47" s="40"/>
      <c r="H47" s="40"/>
      <c r="I47" s="40"/>
      <c r="J47" s="40"/>
    </row>
    <row r="48" spans="1:10" ht="15.75">
      <c r="A48" s="42"/>
      <c r="B48" s="42"/>
      <c r="C48" s="42"/>
      <c r="D48" s="42"/>
      <c r="E48" s="42"/>
      <c r="F48" s="42"/>
      <c r="G48" s="40"/>
      <c r="H48" s="40"/>
      <c r="I48" s="40"/>
      <c r="J48" s="40"/>
    </row>
    <row r="49" spans="1:10" ht="15.75">
      <c r="A49" s="42"/>
      <c r="B49" s="42"/>
      <c r="C49" s="42"/>
      <c r="D49" s="42"/>
      <c r="E49" s="42"/>
      <c r="F49" s="42"/>
      <c r="G49" s="40"/>
      <c r="H49" s="40"/>
      <c r="I49" s="40"/>
      <c r="J49" s="40"/>
    </row>
    <row r="50" spans="1:10" ht="15.75">
      <c r="A50" s="42"/>
      <c r="B50" s="42"/>
      <c r="C50" s="42"/>
      <c r="D50" s="42"/>
      <c r="E50" s="42"/>
      <c r="F50" s="42"/>
      <c r="G50" s="40"/>
      <c r="H50" s="40"/>
      <c r="I50" s="40"/>
      <c r="J50" s="40"/>
    </row>
    <row r="51" spans="1:10" ht="15.75">
      <c r="A51" s="42"/>
      <c r="B51" s="42"/>
      <c r="C51" s="42"/>
      <c r="D51" s="42"/>
      <c r="E51" s="42"/>
      <c r="F51" s="42"/>
      <c r="G51" s="40"/>
      <c r="H51" s="40"/>
      <c r="I51" s="40"/>
      <c r="J51" s="40"/>
    </row>
    <row r="52" spans="1:10" ht="15.75">
      <c r="A52" s="42"/>
      <c r="B52" s="42"/>
      <c r="C52" s="42"/>
      <c r="D52" s="42"/>
      <c r="E52" s="42"/>
      <c r="F52" s="42"/>
      <c r="G52" s="40"/>
      <c r="H52" s="40"/>
      <c r="I52" s="40"/>
      <c r="J52" s="40"/>
    </row>
    <row r="53" spans="1:10" ht="15.75">
      <c r="A53" s="42"/>
      <c r="B53" s="42"/>
      <c r="C53" s="42"/>
      <c r="D53" s="42"/>
      <c r="E53" s="42"/>
      <c r="F53" s="42"/>
      <c r="G53" s="40"/>
      <c r="H53" s="40"/>
      <c r="I53" s="40"/>
      <c r="J53" s="40"/>
    </row>
    <row r="54" spans="1:10" ht="15.75">
      <c r="A54" s="42"/>
      <c r="B54" s="42"/>
      <c r="C54" s="42"/>
      <c r="D54" s="42"/>
      <c r="E54" s="42"/>
      <c r="F54" s="42"/>
      <c r="G54" s="40"/>
      <c r="H54" s="40"/>
      <c r="I54" s="40"/>
      <c r="J54" s="40"/>
    </row>
    <row r="55" spans="1:10" ht="15.75">
      <c r="A55" s="42"/>
      <c r="B55" s="42"/>
      <c r="C55" s="42"/>
      <c r="D55" s="42"/>
      <c r="E55" s="42"/>
      <c r="F55" s="42"/>
      <c r="G55" s="40"/>
      <c r="H55" s="40"/>
      <c r="I55" s="40"/>
      <c r="J55" s="40"/>
    </row>
    <row r="56" spans="1:10" ht="15.75">
      <c r="A56" s="42"/>
      <c r="B56" s="42"/>
      <c r="C56" s="42"/>
      <c r="D56" s="42"/>
      <c r="E56" s="42"/>
      <c r="F56" s="42"/>
      <c r="G56" s="40"/>
      <c r="H56" s="40"/>
      <c r="I56" s="40"/>
      <c r="J56" s="40"/>
    </row>
    <row r="57" spans="2:10" ht="15.75">
      <c r="B57" s="42"/>
      <c r="C57" s="42"/>
      <c r="D57" s="42"/>
      <c r="E57" s="42"/>
      <c r="F57" s="42"/>
      <c r="G57" s="42"/>
      <c r="H57" s="42"/>
      <c r="I57" s="42"/>
      <c r="J57" s="42"/>
    </row>
  </sheetData>
  <mergeCells count="18">
    <mergeCell ref="A8:A9"/>
    <mergeCell ref="A1:L1"/>
    <mergeCell ref="A3:L3"/>
    <mergeCell ref="A4:L4"/>
    <mergeCell ref="A5:L5"/>
    <mergeCell ref="B8:B9"/>
    <mergeCell ref="C8:C9"/>
    <mergeCell ref="D8:F8"/>
    <mergeCell ref="G8:G9"/>
    <mergeCell ref="L8:L9"/>
    <mergeCell ref="H8:H9"/>
    <mergeCell ref="I8:I9"/>
    <mergeCell ref="J8:J9"/>
    <mergeCell ref="K8:K9"/>
    <mergeCell ref="B34:D34"/>
    <mergeCell ref="A36:F36"/>
    <mergeCell ref="B44:F44"/>
    <mergeCell ref="A16:D1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92"/>
  <sheetViews>
    <sheetView workbookViewId="0" topLeftCell="A1">
      <selection activeCell="B21" sqref="B2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0.75390625" style="0" customWidth="1"/>
    <col min="4" max="4" width="10.00390625" style="0" customWidth="1"/>
    <col min="6" max="6" width="10.875" style="0" bestFit="1" customWidth="1"/>
    <col min="7" max="7" width="10.00390625" style="0" customWidth="1"/>
    <col min="8" max="8" width="27.50390625" style="0" customWidth="1"/>
  </cols>
  <sheetData>
    <row r="1" spans="1:8" ht="15.75">
      <c r="A1" s="58" t="s">
        <v>0</v>
      </c>
      <c r="B1" s="58"/>
      <c r="F1" s="59" t="s">
        <v>19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13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56" t="s">
        <v>8</v>
      </c>
      <c r="G8" s="56"/>
      <c r="H8" s="3" t="s">
        <v>11</v>
      </c>
    </row>
    <row r="9" spans="1:8" ht="15" customHeight="1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" customHeight="1">
      <c r="A10" s="2"/>
      <c r="B10" s="2"/>
      <c r="C10" s="2"/>
      <c r="D10" s="2"/>
      <c r="E10" s="2"/>
      <c r="F10" s="4"/>
      <c r="G10" s="4"/>
      <c r="H10" s="2"/>
    </row>
    <row r="11" spans="1:8" ht="30">
      <c r="A11" s="27">
        <v>39623</v>
      </c>
      <c r="B11" s="17" t="s">
        <v>33</v>
      </c>
      <c r="C11" s="15" t="s">
        <v>101</v>
      </c>
      <c r="D11" s="7"/>
      <c r="E11" s="7"/>
      <c r="F11" s="11">
        <v>80000</v>
      </c>
      <c r="G11" s="8"/>
      <c r="H11" s="14" t="s">
        <v>113</v>
      </c>
    </row>
    <row r="12" spans="1:8" s="20" customFormat="1" ht="45">
      <c r="A12" s="18"/>
      <c r="B12" s="17" t="s">
        <v>114</v>
      </c>
      <c r="C12" s="15" t="s">
        <v>101</v>
      </c>
      <c r="D12" s="19"/>
      <c r="E12" s="19"/>
      <c r="F12" s="11">
        <v>25000</v>
      </c>
      <c r="G12" s="8"/>
      <c r="H12" s="14" t="s">
        <v>115</v>
      </c>
    </row>
    <row r="13" spans="1:8" s="20" customFormat="1" ht="30">
      <c r="A13" s="18"/>
      <c r="B13" s="17" t="s">
        <v>116</v>
      </c>
      <c r="C13" s="15" t="s">
        <v>117</v>
      </c>
      <c r="D13" s="19"/>
      <c r="E13" s="19"/>
      <c r="F13" s="11">
        <v>400000</v>
      </c>
      <c r="G13" s="8"/>
      <c r="H13" s="14" t="s">
        <v>118</v>
      </c>
    </row>
    <row r="14" spans="1:8" s="20" customFormat="1" ht="29.25">
      <c r="A14" s="18"/>
      <c r="B14" s="17" t="s">
        <v>120</v>
      </c>
      <c r="C14" s="15" t="s">
        <v>91</v>
      </c>
      <c r="D14" s="19"/>
      <c r="E14" s="19"/>
      <c r="F14" s="11">
        <v>4000</v>
      </c>
      <c r="G14" s="8"/>
      <c r="H14" s="14" t="s">
        <v>119</v>
      </c>
    </row>
    <row r="15" spans="1:8" s="20" customFormat="1" ht="15.75">
      <c r="A15" s="18"/>
      <c r="B15" s="17" t="s">
        <v>34</v>
      </c>
      <c r="C15" s="15" t="s">
        <v>88</v>
      </c>
      <c r="D15" s="19"/>
      <c r="E15" s="19"/>
      <c r="F15" s="11">
        <v>300000</v>
      </c>
      <c r="G15" s="8"/>
      <c r="H15" s="14" t="s">
        <v>121</v>
      </c>
    </row>
    <row r="16" spans="1:8" s="20" customFormat="1" ht="30">
      <c r="A16" s="18"/>
      <c r="B16" s="21" t="s">
        <v>32</v>
      </c>
      <c r="C16" s="15" t="s">
        <v>95</v>
      </c>
      <c r="D16" s="19"/>
      <c r="E16" s="19"/>
      <c r="F16" s="8">
        <v>19021000</v>
      </c>
      <c r="G16" s="8"/>
      <c r="H16" s="14" t="s">
        <v>122</v>
      </c>
    </row>
    <row r="17" spans="1:8" s="20" customFormat="1" ht="30">
      <c r="A17" s="18"/>
      <c r="B17" s="21" t="s">
        <v>32</v>
      </c>
      <c r="C17" s="15" t="s">
        <v>95</v>
      </c>
      <c r="D17" s="19"/>
      <c r="E17" s="19"/>
      <c r="F17" s="8">
        <v>5480000</v>
      </c>
      <c r="G17" s="8"/>
      <c r="H17" s="14" t="s">
        <v>123</v>
      </c>
    </row>
    <row r="18" spans="1:8" s="20" customFormat="1" ht="30">
      <c r="A18" s="18"/>
      <c r="B18" s="21" t="s">
        <v>32</v>
      </c>
      <c r="C18" s="15" t="s">
        <v>98</v>
      </c>
      <c r="D18" s="19"/>
      <c r="E18" s="19"/>
      <c r="F18" s="8">
        <v>3900000</v>
      </c>
      <c r="G18" s="8"/>
      <c r="H18" s="14" t="s">
        <v>124</v>
      </c>
    </row>
    <row r="19" spans="1:8" s="20" customFormat="1" ht="30">
      <c r="A19" s="18"/>
      <c r="B19" s="21" t="s">
        <v>32</v>
      </c>
      <c r="C19" s="15" t="s">
        <v>100</v>
      </c>
      <c r="D19" s="19"/>
      <c r="E19" s="19"/>
      <c r="F19" s="8">
        <v>3004000</v>
      </c>
      <c r="G19" s="8"/>
      <c r="H19" s="14" t="s">
        <v>125</v>
      </c>
    </row>
    <row r="20" spans="1:8" s="20" customFormat="1" ht="30">
      <c r="A20" s="18"/>
      <c r="B20" s="21" t="s">
        <v>32</v>
      </c>
      <c r="C20" s="15" t="s">
        <v>93</v>
      </c>
      <c r="D20" s="19"/>
      <c r="E20" s="19"/>
      <c r="F20" s="8">
        <v>90000</v>
      </c>
      <c r="G20" s="8"/>
      <c r="H20" s="14" t="s">
        <v>126</v>
      </c>
    </row>
    <row r="21" spans="1:8" s="20" customFormat="1" ht="30">
      <c r="A21" s="18"/>
      <c r="B21" s="21" t="s">
        <v>32</v>
      </c>
      <c r="C21" s="15" t="s">
        <v>100</v>
      </c>
      <c r="D21" s="19"/>
      <c r="E21" s="19"/>
      <c r="F21" s="8">
        <v>1632000</v>
      </c>
      <c r="G21" s="8"/>
      <c r="H21" s="14" t="s">
        <v>127</v>
      </c>
    </row>
    <row r="22" spans="1:8" s="20" customFormat="1" ht="30">
      <c r="A22" s="18"/>
      <c r="B22" s="21" t="s">
        <v>32</v>
      </c>
      <c r="C22" s="15" t="s">
        <v>100</v>
      </c>
      <c r="D22" s="19"/>
      <c r="E22" s="19"/>
      <c r="F22" s="8">
        <v>1562000</v>
      </c>
      <c r="G22" s="8"/>
      <c r="H22" s="14" t="s">
        <v>127</v>
      </c>
    </row>
    <row r="23" spans="1:8" s="20" customFormat="1" ht="30">
      <c r="A23" s="18"/>
      <c r="B23" s="21" t="s">
        <v>32</v>
      </c>
      <c r="C23" s="15" t="s">
        <v>100</v>
      </c>
      <c r="D23" s="19"/>
      <c r="E23" s="19"/>
      <c r="F23" s="8">
        <v>1654000</v>
      </c>
      <c r="G23" s="8"/>
      <c r="H23" s="14" t="s">
        <v>127</v>
      </c>
    </row>
    <row r="24" spans="1:8" s="20" customFormat="1" ht="29.25">
      <c r="A24" s="18"/>
      <c r="B24" s="17" t="s">
        <v>128</v>
      </c>
      <c r="C24" s="15"/>
      <c r="D24" s="19"/>
      <c r="E24" s="19"/>
      <c r="F24" s="11">
        <f>SUM(F16:F23)</f>
        <v>36343000</v>
      </c>
      <c r="G24" s="8"/>
      <c r="H24" s="14"/>
    </row>
    <row r="25" spans="1:8" s="22" customFormat="1" ht="15">
      <c r="A25" s="24"/>
      <c r="B25" s="16" t="s">
        <v>14</v>
      </c>
      <c r="C25" s="16"/>
      <c r="D25" s="16"/>
      <c r="E25" s="16"/>
      <c r="F25" s="11">
        <f>F11+F12+F13+F14+F15+F24</f>
        <v>37152000</v>
      </c>
      <c r="G25" s="11">
        <f>G11+G12+G13+G14+G15+G24</f>
        <v>0</v>
      </c>
      <c r="H25" s="25"/>
    </row>
    <row r="26" spans="1:8" s="22" customFormat="1" ht="15">
      <c r="A26" s="24"/>
      <c r="B26" s="16" t="s">
        <v>23</v>
      </c>
      <c r="C26" s="16"/>
      <c r="D26" s="16"/>
      <c r="E26" s="16"/>
      <c r="F26" s="55">
        <f>F25-G25</f>
        <v>37152000</v>
      </c>
      <c r="G26" s="55"/>
      <c r="H26" s="25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</sheetData>
  <mergeCells count="7">
    <mergeCell ref="A5:H5"/>
    <mergeCell ref="F8:G8"/>
    <mergeCell ref="F26:G2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51"/>
  </sheetPr>
  <dimension ref="A1:H123"/>
  <sheetViews>
    <sheetView workbookViewId="0" topLeftCell="A1">
      <selection activeCell="B19" sqref="B1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0039062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58" t="s">
        <v>0</v>
      </c>
      <c r="B1" s="58"/>
      <c r="F1" s="59" t="s">
        <v>21</v>
      </c>
      <c r="G1" s="59"/>
      <c r="H1" s="59"/>
    </row>
    <row r="2" spans="1:2" ht="15.75">
      <c r="A2" s="58" t="s">
        <v>1</v>
      </c>
      <c r="B2" s="58"/>
    </row>
    <row r="3" spans="1:8" ht="15.75">
      <c r="A3" s="56" t="s">
        <v>13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18</v>
      </c>
      <c r="B4" s="56"/>
      <c r="C4" s="56"/>
      <c r="D4" s="56"/>
      <c r="E4" s="56"/>
      <c r="F4" s="56"/>
      <c r="G4" s="56"/>
      <c r="H4" s="56"/>
    </row>
    <row r="6" spans="1:8" ht="15.75">
      <c r="A6" s="3" t="s">
        <v>12</v>
      </c>
      <c r="B6" s="3" t="s">
        <v>4</v>
      </c>
      <c r="C6" s="3" t="s">
        <v>5</v>
      </c>
      <c r="D6" s="47" t="s">
        <v>6</v>
      </c>
      <c r="E6" s="5" t="s">
        <v>7</v>
      </c>
      <c r="F6" s="56" t="s">
        <v>8</v>
      </c>
      <c r="G6" s="56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" customHeight="1">
      <c r="A8" s="2"/>
      <c r="B8" s="2"/>
      <c r="C8" s="2"/>
      <c r="D8" s="2"/>
      <c r="E8" s="2"/>
      <c r="F8" s="4"/>
      <c r="G8" s="4"/>
      <c r="H8" s="2"/>
    </row>
    <row r="9" spans="1:8" s="20" customFormat="1" ht="30">
      <c r="A9" s="27">
        <v>39624</v>
      </c>
      <c r="B9" s="21" t="s">
        <v>129</v>
      </c>
      <c r="C9" s="15"/>
      <c r="D9" s="19"/>
      <c r="E9" s="19"/>
      <c r="F9" s="8"/>
      <c r="G9" s="8">
        <v>4100000</v>
      </c>
      <c r="H9" s="14" t="s">
        <v>130</v>
      </c>
    </row>
    <row r="10" spans="1:8" s="20" customFormat="1" ht="30">
      <c r="A10" s="27"/>
      <c r="B10" s="21" t="s">
        <v>129</v>
      </c>
      <c r="C10" s="15"/>
      <c r="D10" s="19"/>
      <c r="E10" s="19"/>
      <c r="F10" s="8">
        <v>4100000</v>
      </c>
      <c r="G10" s="8"/>
      <c r="H10" s="14" t="s">
        <v>130</v>
      </c>
    </row>
    <row r="11" spans="1:8" s="20" customFormat="1" ht="30">
      <c r="A11" s="18"/>
      <c r="B11" s="21" t="s">
        <v>36</v>
      </c>
      <c r="C11" s="15"/>
      <c r="D11" s="19"/>
      <c r="E11" s="19"/>
      <c r="F11" s="11"/>
      <c r="G11" s="8">
        <v>64000000</v>
      </c>
      <c r="H11" s="14" t="s">
        <v>131</v>
      </c>
    </row>
    <row r="12" spans="1:8" s="20" customFormat="1" ht="30">
      <c r="A12" s="18"/>
      <c r="B12" s="21" t="s">
        <v>36</v>
      </c>
      <c r="C12" s="15"/>
      <c r="D12" s="19"/>
      <c r="E12" s="19"/>
      <c r="F12" s="8">
        <v>32000000</v>
      </c>
      <c r="G12" s="8"/>
      <c r="H12" s="14" t="s">
        <v>132</v>
      </c>
    </row>
    <row r="13" spans="1:8" s="20" customFormat="1" ht="30">
      <c r="A13" s="18"/>
      <c r="B13" s="21" t="s">
        <v>36</v>
      </c>
      <c r="C13" s="15"/>
      <c r="D13" s="19"/>
      <c r="E13" s="19"/>
      <c r="F13" s="8">
        <v>32000000</v>
      </c>
      <c r="G13" s="8"/>
      <c r="H13" s="14" t="s">
        <v>133</v>
      </c>
    </row>
    <row r="14" spans="1:8" s="20" customFormat="1" ht="29.25">
      <c r="A14" s="18"/>
      <c r="B14" s="17" t="s">
        <v>134</v>
      </c>
      <c r="C14" s="15"/>
      <c r="D14" s="19"/>
      <c r="E14" s="19"/>
      <c r="F14" s="11">
        <f>SUM(F11:F13)</f>
        <v>64000000</v>
      </c>
      <c r="G14" s="11">
        <f>SUM(G11:G13)</f>
        <v>64000000</v>
      </c>
      <c r="H14" s="14"/>
    </row>
    <row r="15" spans="1:8" s="20" customFormat="1" ht="30">
      <c r="A15" s="18"/>
      <c r="B15" s="21" t="s">
        <v>30</v>
      </c>
      <c r="C15" s="15"/>
      <c r="D15" s="19"/>
      <c r="E15" s="19"/>
      <c r="F15" s="8"/>
      <c r="G15" s="8">
        <v>50000</v>
      </c>
      <c r="H15" s="14" t="s">
        <v>135</v>
      </c>
    </row>
    <row r="16" spans="1:8" s="20" customFormat="1" ht="30">
      <c r="A16" s="18"/>
      <c r="B16" s="21" t="s">
        <v>136</v>
      </c>
      <c r="C16" s="15"/>
      <c r="D16" s="19"/>
      <c r="E16" s="19"/>
      <c r="F16" s="8">
        <v>50000</v>
      </c>
      <c r="G16" s="8"/>
      <c r="H16" s="14" t="s">
        <v>137</v>
      </c>
    </row>
    <row r="17" spans="1:8" s="20" customFormat="1" ht="30">
      <c r="A17" s="18"/>
      <c r="B17" s="21" t="s">
        <v>32</v>
      </c>
      <c r="C17" s="15" t="s">
        <v>138</v>
      </c>
      <c r="D17" s="19"/>
      <c r="E17" s="19"/>
      <c r="F17" s="8"/>
      <c r="G17" s="8">
        <v>9000000</v>
      </c>
      <c r="H17" s="14" t="s">
        <v>139</v>
      </c>
    </row>
    <row r="18" spans="1:8" s="20" customFormat="1" ht="60">
      <c r="A18" s="18"/>
      <c r="B18" s="21" t="s">
        <v>15</v>
      </c>
      <c r="C18" s="15" t="s">
        <v>138</v>
      </c>
      <c r="D18" s="19"/>
      <c r="E18" s="19"/>
      <c r="F18" s="8">
        <v>9000000</v>
      </c>
      <c r="G18" s="8"/>
      <c r="H18" s="14" t="s">
        <v>140</v>
      </c>
    </row>
    <row r="19" spans="1:8" s="20" customFormat="1" ht="15.75">
      <c r="A19" s="18"/>
      <c r="B19" s="21" t="s">
        <v>32</v>
      </c>
      <c r="C19" s="15" t="s">
        <v>138</v>
      </c>
      <c r="D19" s="19"/>
      <c r="E19" s="19"/>
      <c r="F19" s="8"/>
      <c r="G19" s="8">
        <v>8000000</v>
      </c>
      <c r="H19" s="14" t="s">
        <v>142</v>
      </c>
    </row>
    <row r="20" spans="1:8" s="20" customFormat="1" ht="30">
      <c r="A20" s="18"/>
      <c r="B20" s="21" t="s">
        <v>32</v>
      </c>
      <c r="C20" s="15" t="s">
        <v>138</v>
      </c>
      <c r="D20" s="19"/>
      <c r="E20" s="19"/>
      <c r="F20" s="8">
        <v>8000000</v>
      </c>
      <c r="G20" s="8"/>
      <c r="H20" s="14" t="s">
        <v>141</v>
      </c>
    </row>
    <row r="21" spans="1:8" s="20" customFormat="1" ht="15.75">
      <c r="A21" s="18"/>
      <c r="B21" s="21" t="s">
        <v>32</v>
      </c>
      <c r="C21" s="15" t="s">
        <v>143</v>
      </c>
      <c r="D21" s="19"/>
      <c r="E21" s="19"/>
      <c r="F21" s="8"/>
      <c r="G21" s="8">
        <v>500000</v>
      </c>
      <c r="H21" s="14" t="s">
        <v>144</v>
      </c>
    </row>
    <row r="22" spans="1:8" s="20" customFormat="1" ht="15.75">
      <c r="A22" s="18"/>
      <c r="B22" s="21" t="s">
        <v>32</v>
      </c>
      <c r="C22" s="15" t="s">
        <v>143</v>
      </c>
      <c r="D22" s="19"/>
      <c r="E22" s="19"/>
      <c r="F22" s="8">
        <v>500000</v>
      </c>
      <c r="G22" s="8"/>
      <c r="H22" s="14" t="s">
        <v>145</v>
      </c>
    </row>
    <row r="23" spans="1:8" s="20" customFormat="1" ht="15.75">
      <c r="A23" s="18"/>
      <c r="B23" s="21" t="s">
        <v>29</v>
      </c>
      <c r="C23" s="15" t="s">
        <v>146</v>
      </c>
      <c r="D23" s="19"/>
      <c r="E23" s="19"/>
      <c r="F23" s="11"/>
      <c r="G23" s="8">
        <v>61000</v>
      </c>
      <c r="H23" s="14" t="s">
        <v>147</v>
      </c>
    </row>
    <row r="24" spans="1:8" s="20" customFormat="1" ht="30">
      <c r="A24" s="18"/>
      <c r="B24" s="21" t="s">
        <v>148</v>
      </c>
      <c r="C24" s="15" t="s">
        <v>146</v>
      </c>
      <c r="D24" s="19"/>
      <c r="E24" s="19"/>
      <c r="F24" s="8">
        <v>61000</v>
      </c>
      <c r="G24" s="11"/>
      <c r="H24" s="14" t="s">
        <v>149</v>
      </c>
    </row>
    <row r="25" spans="1:8" s="20" customFormat="1" ht="15.75">
      <c r="A25" s="18"/>
      <c r="B25" s="21" t="s">
        <v>29</v>
      </c>
      <c r="C25" s="15" t="s">
        <v>150</v>
      </c>
      <c r="D25" s="19"/>
      <c r="E25" s="19"/>
      <c r="F25" s="8"/>
      <c r="G25" s="8">
        <v>180000</v>
      </c>
      <c r="H25" s="14" t="s">
        <v>151</v>
      </c>
    </row>
    <row r="26" spans="1:8" s="20" customFormat="1" ht="30">
      <c r="A26" s="18"/>
      <c r="B26" s="21" t="s">
        <v>152</v>
      </c>
      <c r="C26" s="15" t="s">
        <v>150</v>
      </c>
      <c r="D26" s="19"/>
      <c r="E26" s="19"/>
      <c r="F26" s="8">
        <v>180000</v>
      </c>
      <c r="G26" s="8"/>
      <c r="H26" s="14" t="s">
        <v>153</v>
      </c>
    </row>
    <row r="27" spans="1:8" s="20" customFormat="1" ht="45">
      <c r="A27" s="18"/>
      <c r="B27" s="21" t="s">
        <v>129</v>
      </c>
      <c r="C27" s="15" t="s">
        <v>154</v>
      </c>
      <c r="D27" s="19"/>
      <c r="E27" s="19"/>
      <c r="F27" s="8"/>
      <c r="G27" s="8">
        <v>10000000</v>
      </c>
      <c r="H27" s="14" t="s">
        <v>155</v>
      </c>
    </row>
    <row r="28" spans="1:8" s="20" customFormat="1" ht="45">
      <c r="A28" s="18"/>
      <c r="B28" s="21" t="s">
        <v>129</v>
      </c>
      <c r="C28" s="15" t="s">
        <v>154</v>
      </c>
      <c r="D28" s="19"/>
      <c r="E28" s="19"/>
      <c r="F28" s="8"/>
      <c r="G28" s="8">
        <v>2000000</v>
      </c>
      <c r="H28" s="14" t="s">
        <v>156</v>
      </c>
    </row>
    <row r="29" spans="1:8" s="20" customFormat="1" ht="15.75">
      <c r="A29" s="18"/>
      <c r="B29" s="17" t="s">
        <v>157</v>
      </c>
      <c r="C29" s="16"/>
      <c r="D29" s="10"/>
      <c r="E29" s="10"/>
      <c r="F29" s="11">
        <f>SUM(F27:F28)</f>
        <v>0</v>
      </c>
      <c r="G29" s="11">
        <f>SUM(G27:G28)</f>
        <v>12000000</v>
      </c>
      <c r="H29" s="14"/>
    </row>
    <row r="30" spans="1:8" s="20" customFormat="1" ht="45">
      <c r="A30" s="18"/>
      <c r="B30" s="21" t="s">
        <v>129</v>
      </c>
      <c r="C30" s="15" t="s">
        <v>154</v>
      </c>
      <c r="D30" s="19"/>
      <c r="E30" s="19"/>
      <c r="F30" s="8">
        <v>10000000</v>
      </c>
      <c r="G30" s="8"/>
      <c r="H30" s="14" t="s">
        <v>158</v>
      </c>
    </row>
    <row r="31" spans="1:8" s="20" customFormat="1" ht="60">
      <c r="A31" s="18"/>
      <c r="B31" s="21" t="s">
        <v>129</v>
      </c>
      <c r="C31" s="15" t="s">
        <v>154</v>
      </c>
      <c r="D31" s="19"/>
      <c r="E31" s="19"/>
      <c r="F31" s="8">
        <v>2000000</v>
      </c>
      <c r="G31" s="8"/>
      <c r="H31" s="14" t="s">
        <v>159</v>
      </c>
    </row>
    <row r="32" spans="1:8" s="20" customFormat="1" ht="15.75">
      <c r="A32" s="18"/>
      <c r="B32" s="17" t="s">
        <v>157</v>
      </c>
      <c r="C32" s="15"/>
      <c r="D32" s="19"/>
      <c r="E32" s="19"/>
      <c r="F32" s="11">
        <f>SUM(F30:F31)</f>
        <v>12000000</v>
      </c>
      <c r="G32" s="8"/>
      <c r="H32" s="14"/>
    </row>
    <row r="33" spans="1:8" s="20" customFormat="1" ht="30">
      <c r="A33" s="18"/>
      <c r="B33" s="21" t="s">
        <v>129</v>
      </c>
      <c r="C33" s="15" t="s">
        <v>160</v>
      </c>
      <c r="D33" s="19"/>
      <c r="E33" s="19"/>
      <c r="F33" s="11"/>
      <c r="G33" s="8">
        <v>229000</v>
      </c>
      <c r="H33" s="14" t="s">
        <v>161</v>
      </c>
    </row>
    <row r="34" spans="1:8" s="20" customFormat="1" ht="30">
      <c r="A34" s="18"/>
      <c r="B34" s="21" t="s">
        <v>129</v>
      </c>
      <c r="C34" s="15" t="s">
        <v>160</v>
      </c>
      <c r="D34" s="19"/>
      <c r="E34" s="19"/>
      <c r="F34" s="11"/>
      <c r="G34" s="8">
        <v>46000</v>
      </c>
      <c r="H34" s="14" t="s">
        <v>162</v>
      </c>
    </row>
    <row r="35" spans="1:8" s="20" customFormat="1" ht="15.75">
      <c r="A35" s="18"/>
      <c r="B35" s="17" t="s">
        <v>157</v>
      </c>
      <c r="C35" s="15"/>
      <c r="D35" s="19"/>
      <c r="E35" s="19"/>
      <c r="F35" s="11"/>
      <c r="G35" s="11">
        <f>SUM(G33:G34)</f>
        <v>275000</v>
      </c>
      <c r="H35" s="14"/>
    </row>
    <row r="36" spans="1:8" s="20" customFormat="1" ht="15.75">
      <c r="A36" s="18"/>
      <c r="B36" s="21" t="s">
        <v>129</v>
      </c>
      <c r="C36" s="15" t="s">
        <v>160</v>
      </c>
      <c r="D36" s="19"/>
      <c r="E36" s="19"/>
      <c r="F36" s="8">
        <v>229000</v>
      </c>
      <c r="G36" s="8"/>
      <c r="H36" s="14" t="s">
        <v>163</v>
      </c>
    </row>
    <row r="37" spans="1:8" s="20" customFormat="1" ht="15.75">
      <c r="A37" s="18"/>
      <c r="B37" s="21" t="s">
        <v>129</v>
      </c>
      <c r="C37" s="15" t="s">
        <v>160</v>
      </c>
      <c r="D37" s="19"/>
      <c r="E37" s="19"/>
      <c r="F37" s="8">
        <v>46000</v>
      </c>
      <c r="G37" s="8"/>
      <c r="H37" s="14" t="s">
        <v>164</v>
      </c>
    </row>
    <row r="38" spans="1:8" s="20" customFormat="1" ht="15.75">
      <c r="A38" s="18"/>
      <c r="B38" s="17" t="s">
        <v>157</v>
      </c>
      <c r="C38" s="15"/>
      <c r="D38" s="19"/>
      <c r="E38" s="19"/>
      <c r="F38" s="11">
        <f>SUM(F36:F37)</f>
        <v>275000</v>
      </c>
      <c r="G38" s="8"/>
      <c r="H38" s="14"/>
    </row>
    <row r="39" spans="1:8" s="20" customFormat="1" ht="30">
      <c r="A39" s="18"/>
      <c r="B39" s="21" t="s">
        <v>129</v>
      </c>
      <c r="C39" s="15" t="s">
        <v>165</v>
      </c>
      <c r="D39" s="19"/>
      <c r="E39" s="19"/>
      <c r="F39" s="8"/>
      <c r="G39" s="8">
        <v>3700000</v>
      </c>
      <c r="H39" s="14" t="s">
        <v>166</v>
      </c>
    </row>
    <row r="40" spans="1:8" s="20" customFormat="1" ht="30">
      <c r="A40" s="18"/>
      <c r="B40" s="21" t="s">
        <v>129</v>
      </c>
      <c r="C40" s="15" t="s">
        <v>165</v>
      </c>
      <c r="D40" s="19"/>
      <c r="E40" s="19"/>
      <c r="F40" s="8"/>
      <c r="G40" s="8">
        <v>740000</v>
      </c>
      <c r="H40" s="14" t="s">
        <v>167</v>
      </c>
    </row>
    <row r="41" spans="1:8" s="20" customFormat="1" ht="15.75">
      <c r="A41" s="18"/>
      <c r="B41" s="17" t="s">
        <v>157</v>
      </c>
      <c r="C41" s="15"/>
      <c r="D41" s="19"/>
      <c r="E41" s="19"/>
      <c r="F41" s="8"/>
      <c r="G41" s="11">
        <f>SUM(G39:G40)</f>
        <v>4440000</v>
      </c>
      <c r="H41" s="14"/>
    </row>
    <row r="42" spans="1:8" s="20" customFormat="1" ht="30">
      <c r="A42" s="18"/>
      <c r="B42" s="21" t="s">
        <v>129</v>
      </c>
      <c r="C42" s="15" t="s">
        <v>165</v>
      </c>
      <c r="D42" s="19"/>
      <c r="E42" s="19"/>
      <c r="F42" s="8">
        <v>3700000</v>
      </c>
      <c r="G42" s="8"/>
      <c r="H42" s="14" t="s">
        <v>168</v>
      </c>
    </row>
    <row r="43" spans="1:8" s="20" customFormat="1" ht="30">
      <c r="A43" s="18"/>
      <c r="B43" s="21" t="s">
        <v>129</v>
      </c>
      <c r="C43" s="15" t="s">
        <v>165</v>
      </c>
      <c r="D43" s="19"/>
      <c r="E43" s="19"/>
      <c r="F43" s="8">
        <v>740000</v>
      </c>
      <c r="G43" s="8"/>
      <c r="H43" s="14" t="s">
        <v>169</v>
      </c>
    </row>
    <row r="44" spans="1:8" s="20" customFormat="1" ht="15.75">
      <c r="A44" s="18"/>
      <c r="B44" s="17" t="s">
        <v>157</v>
      </c>
      <c r="C44" s="15"/>
      <c r="D44" s="19"/>
      <c r="E44" s="19"/>
      <c r="F44" s="11">
        <f>SUM(F42:F43)</f>
        <v>4440000</v>
      </c>
      <c r="G44" s="8"/>
      <c r="H44" s="14"/>
    </row>
    <row r="45" spans="1:8" s="20" customFormat="1" ht="30">
      <c r="A45" s="18"/>
      <c r="B45" s="21" t="s">
        <v>32</v>
      </c>
      <c r="C45" s="15" t="s">
        <v>170</v>
      </c>
      <c r="D45" s="19"/>
      <c r="E45" s="19"/>
      <c r="F45" s="11"/>
      <c r="G45" s="8">
        <v>3600000</v>
      </c>
      <c r="H45" s="14" t="s">
        <v>171</v>
      </c>
    </row>
    <row r="46" spans="1:8" s="20" customFormat="1" ht="30">
      <c r="A46" s="18"/>
      <c r="B46" s="21" t="s">
        <v>129</v>
      </c>
      <c r="C46" s="15" t="s">
        <v>170</v>
      </c>
      <c r="D46" s="19"/>
      <c r="E46" s="19"/>
      <c r="F46" s="8">
        <v>1667000</v>
      </c>
      <c r="G46" s="8"/>
      <c r="H46" s="14" t="s">
        <v>172</v>
      </c>
    </row>
    <row r="47" spans="1:8" s="20" customFormat="1" ht="45">
      <c r="A47" s="18"/>
      <c r="B47" s="21" t="s">
        <v>129</v>
      </c>
      <c r="C47" s="15" t="s">
        <v>170</v>
      </c>
      <c r="D47" s="19"/>
      <c r="E47" s="19"/>
      <c r="F47" s="8">
        <v>333000</v>
      </c>
      <c r="G47" s="8"/>
      <c r="H47" s="14" t="s">
        <v>173</v>
      </c>
    </row>
    <row r="48" spans="1:8" s="20" customFormat="1" ht="30">
      <c r="A48" s="18"/>
      <c r="B48" s="21" t="s">
        <v>129</v>
      </c>
      <c r="C48" s="15" t="s">
        <v>170</v>
      </c>
      <c r="D48" s="19"/>
      <c r="E48" s="19"/>
      <c r="F48" s="8">
        <v>917000</v>
      </c>
      <c r="G48" s="8"/>
      <c r="H48" s="14" t="s">
        <v>174</v>
      </c>
    </row>
    <row r="49" spans="1:8" s="20" customFormat="1" ht="30">
      <c r="A49" s="18"/>
      <c r="B49" s="21" t="s">
        <v>129</v>
      </c>
      <c r="C49" s="15" t="s">
        <v>170</v>
      </c>
      <c r="D49" s="19"/>
      <c r="E49" s="19"/>
      <c r="F49" s="8">
        <v>183000</v>
      </c>
      <c r="G49" s="8"/>
      <c r="H49" s="14" t="s">
        <v>175</v>
      </c>
    </row>
    <row r="50" spans="1:8" s="20" customFormat="1" ht="45">
      <c r="A50" s="18"/>
      <c r="B50" s="21" t="s">
        <v>129</v>
      </c>
      <c r="C50" s="15" t="s">
        <v>170</v>
      </c>
      <c r="D50" s="19"/>
      <c r="E50" s="19"/>
      <c r="F50" s="8">
        <v>417000</v>
      </c>
      <c r="G50" s="8"/>
      <c r="H50" s="14" t="s">
        <v>176</v>
      </c>
    </row>
    <row r="51" spans="1:8" s="20" customFormat="1" ht="45">
      <c r="A51" s="18"/>
      <c r="B51" s="21" t="s">
        <v>129</v>
      </c>
      <c r="C51" s="15" t="s">
        <v>170</v>
      </c>
      <c r="D51" s="19"/>
      <c r="E51" s="19"/>
      <c r="F51" s="8">
        <v>83000</v>
      </c>
      <c r="G51" s="8"/>
      <c r="H51" s="14" t="s">
        <v>177</v>
      </c>
    </row>
    <row r="52" spans="1:8" s="20" customFormat="1" ht="15.75">
      <c r="A52" s="18"/>
      <c r="B52" s="17" t="s">
        <v>157</v>
      </c>
      <c r="C52" s="15"/>
      <c r="D52" s="19"/>
      <c r="E52" s="19"/>
      <c r="F52" s="11">
        <f>SUM(F46:F51)</f>
        <v>3600000</v>
      </c>
      <c r="G52" s="8"/>
      <c r="H52" s="14"/>
    </row>
    <row r="53" spans="1:8" s="20" customFormat="1" ht="15.75">
      <c r="A53" s="18"/>
      <c r="B53" s="21" t="s">
        <v>32</v>
      </c>
      <c r="C53" s="15" t="s">
        <v>178</v>
      </c>
      <c r="D53" s="19"/>
      <c r="E53" s="19"/>
      <c r="F53" s="8"/>
      <c r="G53" s="8">
        <v>200000</v>
      </c>
      <c r="H53" s="14" t="s">
        <v>179</v>
      </c>
    </row>
    <row r="54" spans="1:8" s="20" customFormat="1" ht="30">
      <c r="A54" s="18"/>
      <c r="B54" s="21" t="s">
        <v>32</v>
      </c>
      <c r="C54" s="15" t="s">
        <v>178</v>
      </c>
      <c r="D54" s="19"/>
      <c r="E54" s="19"/>
      <c r="F54" s="8">
        <v>200000</v>
      </c>
      <c r="G54" s="8"/>
      <c r="H54" s="14" t="s">
        <v>180</v>
      </c>
    </row>
    <row r="55" spans="1:8" s="20" customFormat="1" ht="15.75">
      <c r="A55" s="18"/>
      <c r="B55" s="17" t="s">
        <v>14</v>
      </c>
      <c r="C55" s="15"/>
      <c r="D55" s="19"/>
      <c r="E55" s="19"/>
      <c r="F55" s="11">
        <f>F9+F10+F14+F15+F16+F17+F18+F19+F20+F21+F22+F23+F24+F25+F26+F29+F32+F35+F38+F41+F44+F45+F52+F53+F54</f>
        <v>106406000</v>
      </c>
      <c r="G55" s="11">
        <f>G9+G10+G14+G15+G16+G17+G18+G19+G20+G21+G22+G23+G24+G25+G26+G29+G32+G35+G38+G41+G44+G45+G52+G53+G54</f>
        <v>106406000</v>
      </c>
      <c r="H55" s="14"/>
    </row>
    <row r="56" spans="1:8" s="22" customFormat="1" ht="15">
      <c r="A56" s="24"/>
      <c r="B56" s="16" t="s">
        <v>20</v>
      </c>
      <c r="C56" s="16"/>
      <c r="D56" s="16"/>
      <c r="E56" s="16"/>
      <c r="F56" s="55">
        <f>F55-G55</f>
        <v>0</v>
      </c>
      <c r="G56" s="55"/>
      <c r="H56" s="25"/>
    </row>
    <row r="57" spans="6:7" s="22" customFormat="1" ht="15">
      <c r="F57" s="23"/>
      <c r="G57" s="23"/>
    </row>
    <row r="58" spans="6:7" s="22" customFormat="1" ht="15">
      <c r="F58" s="23"/>
      <c r="G58" s="23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6:7" s="22" customFormat="1" ht="15"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pans="6:7" s="22" customFormat="1" ht="15">
      <c r="F70" s="23"/>
      <c r="G70" s="23"/>
    </row>
    <row r="71" spans="6:7" s="22" customFormat="1" ht="15">
      <c r="F71" s="23"/>
      <c r="G71" s="23"/>
    </row>
    <row r="72" spans="6:7" s="22" customFormat="1" ht="15">
      <c r="F72" s="23"/>
      <c r="G72" s="23"/>
    </row>
    <row r="73" spans="6:7" s="22" customFormat="1" ht="15">
      <c r="F73" s="23"/>
      <c r="G73" s="23"/>
    </row>
    <row r="74" spans="6:7" s="22" customFormat="1" ht="15">
      <c r="F74" s="23"/>
      <c r="G74" s="23"/>
    </row>
    <row r="75" spans="6:7" s="22" customFormat="1" ht="15">
      <c r="F75" s="23"/>
      <c r="G75" s="23"/>
    </row>
    <row r="76" spans="6:7" s="22" customFormat="1" ht="15">
      <c r="F76" s="23"/>
      <c r="G76" s="23"/>
    </row>
    <row r="77" spans="6:7" s="22" customFormat="1" ht="15">
      <c r="F77" s="23"/>
      <c r="G77" s="23"/>
    </row>
    <row r="78" spans="6:7" s="22" customFormat="1" ht="15">
      <c r="F78" s="23"/>
      <c r="G78" s="23"/>
    </row>
    <row r="79" spans="6:7" s="22" customFormat="1" ht="15">
      <c r="F79" s="23"/>
      <c r="G79" s="23"/>
    </row>
    <row r="80" spans="6:7" s="22" customFormat="1" ht="15">
      <c r="F80" s="23"/>
      <c r="G80" s="23"/>
    </row>
    <row r="81" spans="6:7" s="22" customFormat="1" ht="15">
      <c r="F81" s="23"/>
      <c r="G81" s="23"/>
    </row>
    <row r="82" spans="6:7" s="22" customFormat="1" ht="15">
      <c r="F82" s="23"/>
      <c r="G82" s="23"/>
    </row>
    <row r="83" spans="6:7" s="22" customFormat="1" ht="15">
      <c r="F83" s="23"/>
      <c r="G83" s="23"/>
    </row>
    <row r="84" spans="6:7" s="22" customFormat="1" ht="15">
      <c r="F84" s="23"/>
      <c r="G84" s="23"/>
    </row>
    <row r="85" spans="6:7" s="22" customFormat="1" ht="15">
      <c r="F85" s="23"/>
      <c r="G85" s="23"/>
    </row>
    <row r="86" spans="6:7" s="22" customFormat="1" ht="15">
      <c r="F86" s="23"/>
      <c r="G86" s="23"/>
    </row>
    <row r="87" spans="6:7" s="22" customFormat="1" ht="15">
      <c r="F87" s="23"/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>
      <c r="G106" s="23"/>
    </row>
    <row r="107" s="22" customFormat="1" ht="15">
      <c r="G107" s="23"/>
    </row>
    <row r="108" s="22" customFormat="1" ht="15">
      <c r="G108" s="23"/>
    </row>
    <row r="109" s="22" customFormat="1" ht="15">
      <c r="G109" s="23"/>
    </row>
    <row r="110" s="22" customFormat="1" ht="15">
      <c r="G110" s="23"/>
    </row>
    <row r="111" s="22" customFormat="1" ht="15">
      <c r="G111" s="23"/>
    </row>
    <row r="112" s="22" customFormat="1" ht="15">
      <c r="G112" s="23"/>
    </row>
    <row r="113" s="22" customFormat="1" ht="15">
      <c r="G113" s="23"/>
    </row>
    <row r="114" s="22" customFormat="1" ht="15">
      <c r="G114" s="23"/>
    </row>
    <row r="115" s="22" customFormat="1" ht="15">
      <c r="G115" s="23"/>
    </row>
    <row r="116" s="22" customFormat="1" ht="15">
      <c r="G116" s="23"/>
    </row>
    <row r="117" s="22" customFormat="1" ht="15">
      <c r="G117" s="23"/>
    </row>
    <row r="118" s="22" customFormat="1" ht="15">
      <c r="G118" s="23"/>
    </row>
    <row r="119" s="22" customFormat="1" ht="15">
      <c r="G119" s="23"/>
    </row>
    <row r="120" s="22" customFormat="1" ht="15">
      <c r="G120" s="23"/>
    </row>
    <row r="121" s="22" customFormat="1" ht="15">
      <c r="G121" s="23"/>
    </row>
    <row r="122" s="22" customFormat="1" ht="15">
      <c r="G122" s="23"/>
    </row>
    <row r="123" s="22" customFormat="1" ht="15">
      <c r="G123" s="23"/>
    </row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</sheetData>
  <mergeCells count="7">
    <mergeCell ref="A4:H4"/>
    <mergeCell ref="F6:G6"/>
    <mergeCell ref="F56:G56"/>
    <mergeCell ref="A1:B1"/>
    <mergeCell ref="F1:H1"/>
    <mergeCell ref="A2:B2"/>
    <mergeCell ref="A3:H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H107"/>
  <sheetViews>
    <sheetView workbookViewId="0" topLeftCell="A40">
      <selection activeCell="E43" sqref="E4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0</v>
      </c>
      <c r="B1" s="58"/>
      <c r="F1" s="59" t="s">
        <v>28</v>
      </c>
      <c r="G1" s="59"/>
      <c r="H1" s="59"/>
    </row>
    <row r="2" spans="1:2" ht="15.75">
      <c r="A2" s="58" t="s">
        <v>1</v>
      </c>
      <c r="B2" s="58"/>
    </row>
    <row r="3" spans="1:8" ht="15.75">
      <c r="A3" s="56" t="s">
        <v>13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22</v>
      </c>
      <c r="B4" s="56"/>
      <c r="C4" s="56"/>
      <c r="D4" s="56"/>
      <c r="E4" s="56"/>
      <c r="F4" s="56"/>
      <c r="G4" s="56"/>
      <c r="H4" s="5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6" t="s">
        <v>8</v>
      </c>
      <c r="G6" s="56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" customHeight="1">
      <c r="A8" s="2"/>
      <c r="B8" s="2"/>
      <c r="C8" s="2"/>
      <c r="D8" s="2"/>
      <c r="E8" s="2"/>
      <c r="F8" s="4"/>
      <c r="G8" s="4"/>
      <c r="H8" s="2"/>
    </row>
    <row r="9" spans="1:8" ht="30">
      <c r="A9" s="27">
        <v>39624</v>
      </c>
      <c r="B9" s="17" t="s">
        <v>15</v>
      </c>
      <c r="C9" s="15" t="s">
        <v>181</v>
      </c>
      <c r="D9" s="19"/>
      <c r="E9" s="19"/>
      <c r="F9" s="11"/>
      <c r="G9" s="11">
        <v>170000</v>
      </c>
      <c r="H9" s="14" t="s">
        <v>182</v>
      </c>
    </row>
    <row r="10" spans="1:8" ht="30">
      <c r="A10" s="6"/>
      <c r="B10" s="21" t="s">
        <v>183</v>
      </c>
      <c r="C10" s="15" t="s">
        <v>181</v>
      </c>
      <c r="D10" s="19"/>
      <c r="E10" s="19"/>
      <c r="F10" s="8">
        <v>20000</v>
      </c>
      <c r="G10" s="8"/>
      <c r="H10" s="14" t="s">
        <v>184</v>
      </c>
    </row>
    <row r="11" spans="1:8" ht="30">
      <c r="A11" s="6"/>
      <c r="B11" s="21" t="s">
        <v>183</v>
      </c>
      <c r="C11" s="15" t="s">
        <v>181</v>
      </c>
      <c r="D11" s="19"/>
      <c r="E11" s="19"/>
      <c r="F11" s="8">
        <v>20000</v>
      </c>
      <c r="G11" s="8"/>
      <c r="H11" s="14" t="s">
        <v>185</v>
      </c>
    </row>
    <row r="12" spans="1:8" ht="30">
      <c r="A12" s="6"/>
      <c r="B12" s="21" t="s">
        <v>183</v>
      </c>
      <c r="C12" s="15" t="s">
        <v>181</v>
      </c>
      <c r="D12" s="19"/>
      <c r="E12" s="19"/>
      <c r="F12" s="8">
        <v>50000</v>
      </c>
      <c r="G12" s="8"/>
      <c r="H12" s="14" t="s">
        <v>186</v>
      </c>
    </row>
    <row r="13" spans="1:8" ht="30">
      <c r="A13" s="6"/>
      <c r="B13" s="21" t="s">
        <v>183</v>
      </c>
      <c r="C13" s="15" t="s">
        <v>181</v>
      </c>
      <c r="D13" s="19"/>
      <c r="E13" s="19"/>
      <c r="F13" s="8">
        <v>80000</v>
      </c>
      <c r="G13" s="8"/>
      <c r="H13" s="14" t="s">
        <v>187</v>
      </c>
    </row>
    <row r="14" spans="1:8" ht="29.25">
      <c r="A14" s="6"/>
      <c r="B14" s="17" t="s">
        <v>188</v>
      </c>
      <c r="C14" s="15"/>
      <c r="D14" s="19"/>
      <c r="E14" s="19"/>
      <c r="F14" s="11">
        <f>SUM(F10:F13)</f>
        <v>170000</v>
      </c>
      <c r="G14" s="8"/>
      <c r="H14" s="14"/>
    </row>
    <row r="15" spans="1:8" ht="30">
      <c r="A15" s="6"/>
      <c r="B15" s="17" t="s">
        <v>15</v>
      </c>
      <c r="C15" s="15" t="s">
        <v>189</v>
      </c>
      <c r="D15" s="19"/>
      <c r="E15" s="19"/>
      <c r="F15" s="8"/>
      <c r="G15" s="11">
        <v>305000</v>
      </c>
      <c r="H15" s="14" t="s">
        <v>39</v>
      </c>
    </row>
    <row r="16" spans="1:8" ht="30">
      <c r="A16" s="6"/>
      <c r="B16" s="21" t="s">
        <v>190</v>
      </c>
      <c r="C16" s="15" t="s">
        <v>360</v>
      </c>
      <c r="D16" s="19"/>
      <c r="E16" s="19"/>
      <c r="F16" s="8">
        <v>105000</v>
      </c>
      <c r="G16" s="8"/>
      <c r="H16" s="14" t="s">
        <v>191</v>
      </c>
    </row>
    <row r="17" spans="1:8" ht="45">
      <c r="A17" s="6"/>
      <c r="B17" s="21" t="s">
        <v>190</v>
      </c>
      <c r="C17" s="15" t="s">
        <v>192</v>
      </c>
      <c r="D17" s="19"/>
      <c r="E17" s="19"/>
      <c r="F17" s="8">
        <v>100000</v>
      </c>
      <c r="G17" s="8"/>
      <c r="H17" s="14" t="s">
        <v>193</v>
      </c>
    </row>
    <row r="18" spans="1:8" ht="43.5">
      <c r="A18" s="6"/>
      <c r="B18" s="17" t="s">
        <v>194</v>
      </c>
      <c r="C18" s="15"/>
      <c r="D18" s="19"/>
      <c r="E18" s="19"/>
      <c r="F18" s="11">
        <f>SUM(F16:F17)</f>
        <v>205000</v>
      </c>
      <c r="G18" s="11"/>
      <c r="H18" s="14"/>
    </row>
    <row r="19" spans="1:8" ht="29.25">
      <c r="A19" s="6"/>
      <c r="B19" s="17" t="s">
        <v>195</v>
      </c>
      <c r="C19" s="15" t="s">
        <v>196</v>
      </c>
      <c r="D19" s="19"/>
      <c r="E19" s="19"/>
      <c r="F19" s="11">
        <v>100000</v>
      </c>
      <c r="G19" s="11"/>
      <c r="H19" s="14" t="s">
        <v>197</v>
      </c>
    </row>
    <row r="20" spans="1:8" ht="15.75">
      <c r="A20" s="6"/>
      <c r="B20" s="21" t="s">
        <v>15</v>
      </c>
      <c r="C20" s="15" t="s">
        <v>198</v>
      </c>
      <c r="D20" s="19"/>
      <c r="E20" s="19"/>
      <c r="F20" s="8"/>
      <c r="G20" s="11">
        <v>600000</v>
      </c>
      <c r="H20" s="14" t="s">
        <v>27</v>
      </c>
    </row>
    <row r="21" spans="1:8" ht="30">
      <c r="A21" s="6"/>
      <c r="B21" s="21" t="s">
        <v>37</v>
      </c>
      <c r="C21" s="15" t="s">
        <v>198</v>
      </c>
      <c r="D21" s="19"/>
      <c r="E21" s="19"/>
      <c r="F21" s="8">
        <v>500000</v>
      </c>
      <c r="G21" s="11"/>
      <c r="H21" s="14" t="s">
        <v>199</v>
      </c>
    </row>
    <row r="22" spans="1:8" ht="30">
      <c r="A22" s="6"/>
      <c r="B22" s="21" t="s">
        <v>37</v>
      </c>
      <c r="C22" s="15" t="s">
        <v>198</v>
      </c>
      <c r="D22" s="19"/>
      <c r="E22" s="19"/>
      <c r="F22" s="8">
        <v>100000</v>
      </c>
      <c r="G22" s="11"/>
      <c r="H22" s="14" t="s">
        <v>200</v>
      </c>
    </row>
    <row r="23" spans="1:8" ht="29.25">
      <c r="A23" s="6"/>
      <c r="B23" s="17" t="s">
        <v>38</v>
      </c>
      <c r="C23" s="15"/>
      <c r="D23" s="19"/>
      <c r="E23" s="19"/>
      <c r="F23" s="11">
        <f>SUM(F21:F22)</f>
        <v>600000</v>
      </c>
      <c r="G23" s="11"/>
      <c r="H23" s="14"/>
    </row>
    <row r="24" spans="1:8" ht="15.75">
      <c r="A24" s="6"/>
      <c r="B24" s="21" t="s">
        <v>15</v>
      </c>
      <c r="C24" s="15" t="s">
        <v>201</v>
      </c>
      <c r="D24" s="19"/>
      <c r="E24" s="19"/>
      <c r="F24" s="8"/>
      <c r="G24" s="11">
        <v>1080000</v>
      </c>
      <c r="H24" s="14" t="s">
        <v>27</v>
      </c>
    </row>
    <row r="25" spans="1:8" ht="30">
      <c r="A25" s="6"/>
      <c r="B25" s="21" t="s">
        <v>37</v>
      </c>
      <c r="C25" s="15" t="s">
        <v>201</v>
      </c>
      <c r="D25" s="19"/>
      <c r="E25" s="19"/>
      <c r="F25" s="8">
        <v>900000</v>
      </c>
      <c r="G25" s="11"/>
      <c r="H25" s="14" t="s">
        <v>202</v>
      </c>
    </row>
    <row r="26" spans="1:8" ht="30">
      <c r="A26" s="6"/>
      <c r="B26" s="21" t="s">
        <v>37</v>
      </c>
      <c r="C26" s="15" t="s">
        <v>201</v>
      </c>
      <c r="D26" s="19"/>
      <c r="E26" s="19"/>
      <c r="F26" s="8">
        <v>180000</v>
      </c>
      <c r="G26" s="11"/>
      <c r="H26" s="14" t="s">
        <v>203</v>
      </c>
    </row>
    <row r="27" spans="1:8" ht="29.25">
      <c r="A27" s="6"/>
      <c r="B27" s="17" t="s">
        <v>38</v>
      </c>
      <c r="C27" s="15"/>
      <c r="D27" s="19"/>
      <c r="E27" s="19"/>
      <c r="F27" s="11">
        <f>SUM(F25:F26)</f>
        <v>1080000</v>
      </c>
      <c r="G27" s="11"/>
      <c r="H27" s="14"/>
    </row>
    <row r="28" spans="1:8" ht="15.75">
      <c r="A28" s="6"/>
      <c r="B28" s="21" t="s">
        <v>15</v>
      </c>
      <c r="C28" s="15" t="s">
        <v>204</v>
      </c>
      <c r="D28" s="19"/>
      <c r="E28" s="19"/>
      <c r="F28" s="8"/>
      <c r="G28" s="11">
        <v>10080000</v>
      </c>
      <c r="H28" s="14" t="s">
        <v>27</v>
      </c>
    </row>
    <row r="29" spans="1:8" ht="30">
      <c r="A29" s="6"/>
      <c r="B29" s="21" t="s">
        <v>37</v>
      </c>
      <c r="C29" s="15" t="s">
        <v>204</v>
      </c>
      <c r="D29" s="19"/>
      <c r="E29" s="19"/>
      <c r="F29" s="8">
        <v>150000</v>
      </c>
      <c r="G29" s="8"/>
      <c r="H29" s="14" t="s">
        <v>205</v>
      </c>
    </row>
    <row r="30" spans="1:8" ht="30">
      <c r="A30" s="6"/>
      <c r="B30" s="21" t="s">
        <v>37</v>
      </c>
      <c r="C30" s="15" t="s">
        <v>204</v>
      </c>
      <c r="D30" s="19"/>
      <c r="E30" s="19"/>
      <c r="F30" s="8">
        <v>30000</v>
      </c>
      <c r="G30" s="8"/>
      <c r="H30" s="14" t="s">
        <v>206</v>
      </c>
    </row>
    <row r="31" spans="1:8" ht="30">
      <c r="A31" s="6"/>
      <c r="B31" s="21" t="s">
        <v>37</v>
      </c>
      <c r="C31" s="15" t="s">
        <v>204</v>
      </c>
      <c r="D31" s="19"/>
      <c r="E31" s="19"/>
      <c r="F31" s="8">
        <v>8000000</v>
      </c>
      <c r="G31" s="8"/>
      <c r="H31" s="14" t="s">
        <v>207</v>
      </c>
    </row>
    <row r="32" spans="1:8" ht="30">
      <c r="A32" s="6"/>
      <c r="B32" s="21" t="s">
        <v>37</v>
      </c>
      <c r="C32" s="15" t="s">
        <v>204</v>
      </c>
      <c r="D32" s="19"/>
      <c r="E32" s="19"/>
      <c r="F32" s="8">
        <v>1600000</v>
      </c>
      <c r="G32" s="8"/>
      <c r="H32" s="14" t="s">
        <v>208</v>
      </c>
    </row>
    <row r="33" spans="1:8" ht="30">
      <c r="A33" s="6"/>
      <c r="B33" s="21" t="s">
        <v>37</v>
      </c>
      <c r="C33" s="15" t="s">
        <v>204</v>
      </c>
      <c r="D33" s="19"/>
      <c r="E33" s="19"/>
      <c r="F33" s="8">
        <v>250000</v>
      </c>
      <c r="G33" s="11"/>
      <c r="H33" s="14" t="s">
        <v>209</v>
      </c>
    </row>
    <row r="34" spans="1:8" ht="30">
      <c r="A34" s="6"/>
      <c r="B34" s="21" t="s">
        <v>37</v>
      </c>
      <c r="C34" s="15" t="s">
        <v>204</v>
      </c>
      <c r="D34" s="19"/>
      <c r="E34" s="19"/>
      <c r="F34" s="8">
        <v>50000</v>
      </c>
      <c r="G34" s="11"/>
      <c r="H34" s="14" t="s">
        <v>210</v>
      </c>
    </row>
    <row r="35" spans="1:8" ht="29.25">
      <c r="A35" s="6"/>
      <c r="B35" s="17" t="s">
        <v>38</v>
      </c>
      <c r="C35" s="15"/>
      <c r="D35" s="19"/>
      <c r="E35" s="19"/>
      <c r="F35" s="11">
        <f>SUM(F29:F34)</f>
        <v>10080000</v>
      </c>
      <c r="G35" s="11"/>
      <c r="H35" s="14"/>
    </row>
    <row r="36" spans="1:8" ht="30">
      <c r="A36" s="6"/>
      <c r="B36" s="17" t="s">
        <v>15</v>
      </c>
      <c r="C36" s="15" t="s">
        <v>211</v>
      </c>
      <c r="D36" s="19"/>
      <c r="E36" s="19"/>
      <c r="F36" s="11"/>
      <c r="G36" s="11">
        <v>1600000</v>
      </c>
      <c r="H36" s="14" t="s">
        <v>212</v>
      </c>
    </row>
    <row r="37" spans="1:8" ht="30">
      <c r="A37" s="6"/>
      <c r="B37" s="17" t="s">
        <v>30</v>
      </c>
      <c r="C37" s="15" t="s">
        <v>211</v>
      </c>
      <c r="D37" s="19"/>
      <c r="E37" s="19"/>
      <c r="F37" s="11">
        <v>1600000</v>
      </c>
      <c r="G37" s="11"/>
      <c r="H37" s="14" t="s">
        <v>212</v>
      </c>
    </row>
    <row r="38" spans="1:8" ht="30">
      <c r="A38" s="6"/>
      <c r="B38" s="17" t="s">
        <v>15</v>
      </c>
      <c r="C38" s="15" t="s">
        <v>213</v>
      </c>
      <c r="D38" s="19"/>
      <c r="E38" s="19"/>
      <c r="F38" s="8"/>
      <c r="G38" s="11">
        <v>39722000</v>
      </c>
      <c r="H38" s="14" t="s">
        <v>214</v>
      </c>
    </row>
    <row r="39" spans="1:8" ht="15.75">
      <c r="A39" s="6"/>
      <c r="B39" s="17" t="s">
        <v>215</v>
      </c>
      <c r="C39" s="15" t="s">
        <v>213</v>
      </c>
      <c r="D39" s="19"/>
      <c r="E39" s="19"/>
      <c r="F39" s="11">
        <v>10014000</v>
      </c>
      <c r="G39" s="11"/>
      <c r="H39" s="14" t="s">
        <v>216</v>
      </c>
    </row>
    <row r="40" spans="1:8" ht="30">
      <c r="A40" s="6"/>
      <c r="B40" s="17" t="s">
        <v>114</v>
      </c>
      <c r="C40" s="15" t="s">
        <v>213</v>
      </c>
      <c r="D40" s="19"/>
      <c r="E40" s="19"/>
      <c r="F40" s="11">
        <v>3176000</v>
      </c>
      <c r="G40" s="8"/>
      <c r="H40" s="14" t="s">
        <v>361</v>
      </c>
    </row>
    <row r="41" spans="1:8" ht="15.75">
      <c r="A41" s="6"/>
      <c r="B41" s="21" t="s">
        <v>32</v>
      </c>
      <c r="C41" s="15" t="s">
        <v>213</v>
      </c>
      <c r="D41" s="19"/>
      <c r="E41" s="19"/>
      <c r="F41" s="8">
        <v>6204000</v>
      </c>
      <c r="G41" s="8"/>
      <c r="H41" s="14" t="s">
        <v>217</v>
      </c>
    </row>
    <row r="42" spans="1:8" ht="15.75">
      <c r="A42" s="6"/>
      <c r="B42" s="21" t="s">
        <v>32</v>
      </c>
      <c r="C42" s="15" t="s">
        <v>213</v>
      </c>
      <c r="D42" s="19"/>
      <c r="E42" s="19"/>
      <c r="F42" s="8">
        <v>4092000</v>
      </c>
      <c r="G42" s="8"/>
      <c r="H42" s="14" t="s">
        <v>218</v>
      </c>
    </row>
    <row r="43" spans="1:8" ht="30">
      <c r="A43" s="6"/>
      <c r="B43" s="21" t="s">
        <v>32</v>
      </c>
      <c r="C43" s="15" t="s">
        <v>213</v>
      </c>
      <c r="D43" s="19"/>
      <c r="E43" s="19"/>
      <c r="F43" s="8">
        <v>7392000</v>
      </c>
      <c r="G43" s="8"/>
      <c r="H43" s="14" t="s">
        <v>219</v>
      </c>
    </row>
    <row r="44" spans="1:8" ht="30">
      <c r="A44" s="6"/>
      <c r="B44" s="21" t="s">
        <v>32</v>
      </c>
      <c r="C44" s="15" t="s">
        <v>213</v>
      </c>
      <c r="D44" s="19"/>
      <c r="E44" s="19"/>
      <c r="F44" s="8">
        <v>3168000</v>
      </c>
      <c r="G44" s="8"/>
      <c r="H44" s="14" t="s">
        <v>220</v>
      </c>
    </row>
    <row r="45" spans="1:8" ht="15.75">
      <c r="A45" s="6"/>
      <c r="B45" s="21" t="s">
        <v>32</v>
      </c>
      <c r="C45" s="15" t="s">
        <v>213</v>
      </c>
      <c r="D45" s="19"/>
      <c r="E45" s="19"/>
      <c r="F45" s="8">
        <v>4224000</v>
      </c>
      <c r="G45" s="8"/>
      <c r="H45" s="14" t="s">
        <v>221</v>
      </c>
    </row>
    <row r="46" spans="1:8" ht="30">
      <c r="A46" s="6"/>
      <c r="B46" s="21" t="s">
        <v>32</v>
      </c>
      <c r="C46" s="15" t="s">
        <v>213</v>
      </c>
      <c r="D46" s="19"/>
      <c r="E46" s="19"/>
      <c r="F46" s="8">
        <v>1452000</v>
      </c>
      <c r="G46" s="8"/>
      <c r="H46" s="14" t="s">
        <v>222</v>
      </c>
    </row>
    <row r="47" spans="1:8" ht="29.25">
      <c r="A47" s="6"/>
      <c r="B47" s="17" t="s">
        <v>128</v>
      </c>
      <c r="C47" s="15"/>
      <c r="D47" s="19"/>
      <c r="E47" s="19"/>
      <c r="F47" s="11">
        <f>SUM(F41:F46)</f>
        <v>26532000</v>
      </c>
      <c r="G47" s="8"/>
      <c r="H47" s="14"/>
    </row>
    <row r="48" spans="1:8" s="22" customFormat="1" ht="15">
      <c r="A48" s="24"/>
      <c r="B48" s="16" t="s">
        <v>14</v>
      </c>
      <c r="C48" s="16"/>
      <c r="D48" s="16"/>
      <c r="E48" s="16"/>
      <c r="F48" s="11">
        <f>F9+F14+F15+F18+F19+F20+F23+F24+F27+F28+F35+F36+F37+F38+F39+F40+F47</f>
        <v>53557000</v>
      </c>
      <c r="G48" s="11">
        <f>G9+G14+G15+G18+G19+G20+G23+G24+G27+G28+G35+G36+G37+G38+G39+G40+G47</f>
        <v>53557000</v>
      </c>
      <c r="H48" s="25"/>
    </row>
    <row r="49" spans="1:8" s="22" customFormat="1" ht="15">
      <c r="A49" s="24"/>
      <c r="B49" s="16" t="s">
        <v>23</v>
      </c>
      <c r="C49" s="16"/>
      <c r="D49" s="16"/>
      <c r="E49" s="16"/>
      <c r="F49" s="55">
        <f>F48-G48</f>
        <v>0</v>
      </c>
      <c r="G49" s="55"/>
      <c r="H49" s="25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pans="6:7" s="22" customFormat="1" ht="15">
      <c r="F57" s="23"/>
      <c r="G57" s="23"/>
    </row>
    <row r="58" spans="6:7" s="22" customFormat="1" ht="15">
      <c r="F58" s="23"/>
      <c r="G58" s="23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6:7" s="22" customFormat="1" ht="15"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pans="6:7" s="22" customFormat="1" ht="15">
      <c r="F70" s="23"/>
      <c r="G70" s="23"/>
    </row>
    <row r="71" spans="6:7" s="22" customFormat="1" ht="15">
      <c r="F71" s="23"/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>
      <c r="G106" s="23"/>
    </row>
    <row r="107" s="22" customFormat="1" ht="15">
      <c r="G107" s="23"/>
    </row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</sheetData>
  <mergeCells count="7">
    <mergeCell ref="A4:H4"/>
    <mergeCell ref="F6:G6"/>
    <mergeCell ref="F49:G49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>
    <tabColor indexed="51"/>
  </sheetPr>
  <dimension ref="A1:H73"/>
  <sheetViews>
    <sheetView workbookViewId="0" topLeftCell="A1">
      <selection activeCell="C28" sqref="C28"/>
    </sheetView>
  </sheetViews>
  <sheetFormatPr defaultColWidth="9.00390625" defaultRowHeight="15.75"/>
  <cols>
    <col min="1" max="1" width="9.37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8.00390625" style="0" customWidth="1"/>
  </cols>
  <sheetData>
    <row r="1" spans="1:8" ht="15.75">
      <c r="A1" s="58" t="s">
        <v>0</v>
      </c>
      <c r="B1" s="58"/>
      <c r="F1" s="59" t="s">
        <v>223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13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40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56" t="s">
        <v>8</v>
      </c>
      <c r="G7" s="56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27">
        <v>39624</v>
      </c>
      <c r="B10" s="21" t="s">
        <v>34</v>
      </c>
      <c r="C10" s="15" t="s">
        <v>224</v>
      </c>
      <c r="D10" s="19"/>
      <c r="E10" s="19"/>
      <c r="F10" s="8"/>
      <c r="G10" s="8">
        <v>156000</v>
      </c>
      <c r="H10" s="14" t="s">
        <v>35</v>
      </c>
    </row>
    <row r="11" spans="1:8" ht="30">
      <c r="A11" s="6"/>
      <c r="B11" s="21" t="s">
        <v>152</v>
      </c>
      <c r="C11" s="15" t="s">
        <v>224</v>
      </c>
      <c r="D11" s="19"/>
      <c r="E11" s="19"/>
      <c r="F11" s="8">
        <v>156000</v>
      </c>
      <c r="G11" s="8"/>
      <c r="H11" s="14" t="s">
        <v>225</v>
      </c>
    </row>
    <row r="12" spans="1:8" ht="15.75">
      <c r="A12" s="6"/>
      <c r="B12" s="21" t="s">
        <v>34</v>
      </c>
      <c r="C12" s="15" t="s">
        <v>226</v>
      </c>
      <c r="D12" s="19"/>
      <c r="E12" s="19"/>
      <c r="F12" s="8"/>
      <c r="G12" s="8">
        <v>200000</v>
      </c>
      <c r="H12" s="14" t="s">
        <v>35</v>
      </c>
    </row>
    <row r="13" spans="1:8" ht="30">
      <c r="A13" s="6"/>
      <c r="B13" s="21" t="s">
        <v>152</v>
      </c>
      <c r="C13" s="15" t="s">
        <v>226</v>
      </c>
      <c r="D13" s="19"/>
      <c r="E13" s="19"/>
      <c r="F13" s="8">
        <v>200000</v>
      </c>
      <c r="G13" s="8"/>
      <c r="H13" s="14" t="s">
        <v>227</v>
      </c>
    </row>
    <row r="14" spans="1:8" s="22" customFormat="1" ht="15">
      <c r="A14" s="24"/>
      <c r="B14" s="16" t="s">
        <v>14</v>
      </c>
      <c r="C14" s="16"/>
      <c r="D14" s="16"/>
      <c r="E14" s="16"/>
      <c r="F14" s="11">
        <f>SUM(F10:F13)</f>
        <v>356000</v>
      </c>
      <c r="G14" s="11">
        <f>SUM(G10:G13)</f>
        <v>356000</v>
      </c>
      <c r="H14" s="25"/>
    </row>
    <row r="15" spans="1:8" s="22" customFormat="1" ht="15">
      <c r="A15" s="24"/>
      <c r="B15" s="16" t="s">
        <v>23</v>
      </c>
      <c r="C15" s="16"/>
      <c r="D15" s="16"/>
      <c r="E15" s="16"/>
      <c r="F15" s="55">
        <f>F14-G14</f>
        <v>0</v>
      </c>
      <c r="G15" s="55"/>
      <c r="H15" s="25"/>
    </row>
    <row r="16" spans="6:7" s="22" customFormat="1" ht="15">
      <c r="F16" s="23"/>
      <c r="G16" s="23"/>
    </row>
    <row r="17" spans="6:7" s="22" customFormat="1" ht="15">
      <c r="F17" s="23"/>
      <c r="G17" s="23"/>
    </row>
    <row r="18" spans="6:7" s="22" customFormat="1" ht="15">
      <c r="F18" s="23"/>
      <c r="G18" s="23"/>
    </row>
    <row r="19" spans="6:7" s="22" customFormat="1" ht="15">
      <c r="F19" s="23"/>
      <c r="G19" s="23"/>
    </row>
    <row r="20" spans="6:7" s="22" customFormat="1" ht="15">
      <c r="F20" s="23"/>
      <c r="G20" s="23"/>
    </row>
    <row r="21" spans="6:7" s="22" customFormat="1" ht="15">
      <c r="F21" s="23"/>
      <c r="G21" s="23"/>
    </row>
    <row r="22" spans="6:7" s="22" customFormat="1" ht="15">
      <c r="F22" s="23"/>
      <c r="G22" s="23"/>
    </row>
    <row r="23" spans="6:7" s="22" customFormat="1" ht="15">
      <c r="F23" s="23"/>
      <c r="G23" s="23"/>
    </row>
    <row r="24" spans="6:7" s="22" customFormat="1" ht="15"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="22" customFormat="1" ht="15">
      <c r="G38" s="23"/>
    </row>
    <row r="39" s="22" customFormat="1" ht="15">
      <c r="G39" s="23"/>
    </row>
    <row r="40" s="22" customFormat="1" ht="15">
      <c r="G40" s="23"/>
    </row>
    <row r="41" s="22" customFormat="1" ht="15">
      <c r="G41" s="23"/>
    </row>
    <row r="42" s="22" customFormat="1" ht="15">
      <c r="G42" s="23"/>
    </row>
    <row r="43" s="22" customFormat="1" ht="15">
      <c r="G43" s="23"/>
    </row>
    <row r="44" s="22" customFormat="1" ht="15">
      <c r="G44" s="23"/>
    </row>
    <row r="45" s="22" customFormat="1" ht="15">
      <c r="G45" s="23"/>
    </row>
    <row r="46" s="22" customFormat="1" ht="15">
      <c r="G46" s="23"/>
    </row>
    <row r="47" s="22" customFormat="1" ht="15">
      <c r="G47" s="23"/>
    </row>
    <row r="48" s="22" customFormat="1" ht="15">
      <c r="G48" s="23"/>
    </row>
    <row r="49" s="22" customFormat="1" ht="15">
      <c r="G49" s="23"/>
    </row>
    <row r="50" s="22" customFormat="1" ht="15">
      <c r="G50" s="23"/>
    </row>
    <row r="51" s="22" customFormat="1" ht="15"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</sheetData>
  <mergeCells count="7">
    <mergeCell ref="A5:H5"/>
    <mergeCell ref="F7:G7"/>
    <mergeCell ref="F15:G15"/>
    <mergeCell ref="A1:B1"/>
    <mergeCell ref="F1:H1"/>
    <mergeCell ref="A2:B2"/>
    <mergeCell ref="A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C28" sqref="C2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228</v>
      </c>
      <c r="B1" s="58"/>
      <c r="F1" s="59" t="s">
        <v>229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39624</v>
      </c>
      <c r="B13" s="19" t="s">
        <v>32</v>
      </c>
      <c r="C13" s="15" t="s">
        <v>213</v>
      </c>
      <c r="D13" s="15"/>
      <c r="E13" s="15"/>
      <c r="F13" s="8">
        <v>6204000</v>
      </c>
      <c r="G13" s="8"/>
      <c r="H13" s="14" t="s">
        <v>234</v>
      </c>
    </row>
    <row r="14" spans="1:8" ht="15.75">
      <c r="A14" s="27"/>
      <c r="B14" s="19" t="s">
        <v>235</v>
      </c>
      <c r="C14" s="15" t="s">
        <v>178</v>
      </c>
      <c r="D14" s="15"/>
      <c r="E14" s="15"/>
      <c r="F14" s="8">
        <v>900000</v>
      </c>
      <c r="G14" s="8"/>
      <c r="H14" s="14" t="s">
        <v>236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7104000</v>
      </c>
      <c r="G15" s="12">
        <f>SUM(G13:G14)</f>
        <v>0</v>
      </c>
      <c r="H15" s="13"/>
    </row>
    <row r="16" spans="1:8" ht="15.75">
      <c r="A16" s="9"/>
      <c r="B16" s="10" t="s">
        <v>23</v>
      </c>
      <c r="C16" s="7"/>
      <c r="D16" s="7"/>
      <c r="E16" s="7"/>
      <c r="F16" s="55">
        <f>F15-G15</f>
        <v>7104000</v>
      </c>
      <c r="G16" s="5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F19" sqref="F1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228</v>
      </c>
      <c r="B1" s="58"/>
      <c r="F1" s="59" t="s">
        <v>230</v>
      </c>
      <c r="G1" s="59"/>
      <c r="H1" s="59"/>
    </row>
    <row r="2" spans="1:2" ht="15.75">
      <c r="A2" s="58" t="s">
        <v>1</v>
      </c>
      <c r="B2" s="58"/>
    </row>
    <row r="3" spans="1:2" ht="15.75">
      <c r="A3" s="26"/>
      <c r="B3" s="26"/>
    </row>
    <row r="4" spans="1:8" ht="15.75">
      <c r="A4" s="56" t="s">
        <v>2</v>
      </c>
      <c r="B4" s="56"/>
      <c r="C4" s="56"/>
      <c r="D4" s="56"/>
      <c r="E4" s="56"/>
      <c r="F4" s="56"/>
      <c r="G4" s="56"/>
      <c r="H4" s="56"/>
    </row>
    <row r="5" spans="1:8" ht="15.75">
      <c r="A5" s="56" t="s">
        <v>18</v>
      </c>
      <c r="B5" s="56"/>
      <c r="C5" s="56"/>
      <c r="D5" s="56"/>
      <c r="E5" s="56"/>
      <c r="F5" s="56"/>
      <c r="G5" s="56"/>
      <c r="H5" s="5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6" t="s">
        <v>8</v>
      </c>
      <c r="G9" s="5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39624</v>
      </c>
      <c r="B13" s="19" t="s">
        <v>32</v>
      </c>
      <c r="C13" s="15" t="s">
        <v>178</v>
      </c>
      <c r="D13" s="15"/>
      <c r="E13" s="15"/>
      <c r="F13" s="8"/>
      <c r="G13" s="8">
        <v>200000</v>
      </c>
      <c r="H13" s="14" t="s">
        <v>237</v>
      </c>
    </row>
    <row r="14" spans="1:8" ht="15.75">
      <c r="A14" s="27"/>
      <c r="B14" s="19" t="s">
        <v>32</v>
      </c>
      <c r="C14" s="15" t="s">
        <v>178</v>
      </c>
      <c r="D14" s="15"/>
      <c r="E14" s="15"/>
      <c r="F14" s="8">
        <v>200000</v>
      </c>
      <c r="G14" s="8"/>
      <c r="H14" s="14" t="s">
        <v>238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200000</v>
      </c>
      <c r="G15" s="12">
        <f>SUM(G13:G14)</f>
        <v>200000</v>
      </c>
      <c r="H15" s="13"/>
    </row>
    <row r="16" spans="1:8" ht="15.75">
      <c r="A16" s="9"/>
      <c r="B16" s="10" t="s">
        <v>23</v>
      </c>
      <c r="C16" s="7"/>
      <c r="D16" s="7"/>
      <c r="E16" s="7"/>
      <c r="F16" s="55">
        <f>F15-G15</f>
        <v>0</v>
      </c>
      <c r="G16" s="5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H93"/>
  <sheetViews>
    <sheetView workbookViewId="0" topLeftCell="A1">
      <selection activeCell="F15" sqref="F15:G1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8" t="s">
        <v>228</v>
      </c>
      <c r="B1" s="58"/>
      <c r="F1" s="59" t="s">
        <v>231</v>
      </c>
      <c r="G1" s="59"/>
      <c r="H1" s="59"/>
    </row>
    <row r="2" spans="1:2" ht="15.75">
      <c r="A2" s="58" t="s">
        <v>1</v>
      </c>
      <c r="B2" s="58"/>
    </row>
    <row r="3" spans="1:8" ht="15.75">
      <c r="A3" s="56" t="s">
        <v>13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3</v>
      </c>
      <c r="B4" s="56"/>
      <c r="C4" s="56"/>
      <c r="D4" s="56"/>
      <c r="E4" s="56"/>
      <c r="F4" s="56"/>
      <c r="G4" s="56"/>
      <c r="H4" s="56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6" t="s">
        <v>8</v>
      </c>
      <c r="G6" s="5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"/>
      <c r="B8" s="2"/>
      <c r="C8" s="2"/>
      <c r="D8" s="2"/>
      <c r="E8" s="2"/>
      <c r="F8" s="4"/>
      <c r="G8" s="4"/>
      <c r="H8" s="2"/>
    </row>
    <row r="9" spans="1:8" ht="15.75">
      <c r="A9" s="27">
        <v>39624</v>
      </c>
      <c r="B9" s="19" t="s">
        <v>129</v>
      </c>
      <c r="C9" s="15" t="s">
        <v>178</v>
      </c>
      <c r="D9" s="15"/>
      <c r="E9" s="15"/>
      <c r="F9" s="8">
        <v>750000</v>
      </c>
      <c r="G9" s="8"/>
      <c r="H9" s="14" t="s">
        <v>239</v>
      </c>
    </row>
    <row r="10" spans="1:8" ht="30">
      <c r="A10" s="27"/>
      <c r="B10" s="19" t="s">
        <v>129</v>
      </c>
      <c r="C10" s="15" t="s">
        <v>178</v>
      </c>
      <c r="D10" s="15"/>
      <c r="E10" s="15"/>
      <c r="F10" s="8">
        <v>150000</v>
      </c>
      <c r="G10" s="8"/>
      <c r="H10" s="14" t="s">
        <v>240</v>
      </c>
    </row>
    <row r="11" spans="1:8" ht="31.5">
      <c r="A11" s="27"/>
      <c r="B11" s="29" t="s">
        <v>232</v>
      </c>
      <c r="C11" s="15"/>
      <c r="D11" s="15"/>
      <c r="E11" s="15"/>
      <c r="F11" s="11">
        <f>SUM(F9:F10)</f>
        <v>900000</v>
      </c>
      <c r="G11" s="11">
        <f>SUM(G9:G10)</f>
        <v>0</v>
      </c>
      <c r="H11" s="14"/>
    </row>
    <row r="12" spans="1:8" ht="15.75">
      <c r="A12" s="27"/>
      <c r="B12" s="29" t="s">
        <v>33</v>
      </c>
      <c r="C12" s="15" t="s">
        <v>213</v>
      </c>
      <c r="D12" s="15"/>
      <c r="E12" s="15"/>
      <c r="F12" s="11">
        <v>4700000</v>
      </c>
      <c r="G12" s="8"/>
      <c r="H12" s="14" t="s">
        <v>216</v>
      </c>
    </row>
    <row r="13" spans="1:8" ht="30">
      <c r="A13" s="27"/>
      <c r="B13" s="29" t="s">
        <v>114</v>
      </c>
      <c r="C13" s="15" t="s">
        <v>213</v>
      </c>
      <c r="D13" s="15"/>
      <c r="E13" s="15"/>
      <c r="F13" s="11">
        <v>1504000</v>
      </c>
      <c r="G13" s="8"/>
      <c r="H13" s="14" t="s">
        <v>241</v>
      </c>
    </row>
    <row r="14" spans="1:8" ht="15.75">
      <c r="A14" s="9"/>
      <c r="B14" s="16" t="s">
        <v>14</v>
      </c>
      <c r="C14" s="7"/>
      <c r="D14" s="7"/>
      <c r="E14" s="7"/>
      <c r="F14" s="11">
        <f>SUM(F11:F13)</f>
        <v>7104000</v>
      </c>
      <c r="G14" s="11">
        <f>SUM(G11:G13)</f>
        <v>0</v>
      </c>
      <c r="H14" s="13"/>
    </row>
    <row r="15" spans="1:8" ht="15.75">
      <c r="A15" s="9"/>
      <c r="B15" s="10" t="s">
        <v>23</v>
      </c>
      <c r="C15" s="7"/>
      <c r="D15" s="7"/>
      <c r="E15" s="7"/>
      <c r="F15" s="55">
        <f>F14-G14</f>
        <v>7104000</v>
      </c>
      <c r="G15" s="55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4:H4"/>
    <mergeCell ref="F6:G6"/>
    <mergeCell ref="F15:G15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2008-06-18T10:55:01Z</cp:lastPrinted>
  <dcterms:created xsi:type="dcterms:W3CDTF">2005-09-14T08:40:41Z</dcterms:created>
  <dcterms:modified xsi:type="dcterms:W3CDTF">2008-06-18T10:55:06Z</dcterms:modified>
  <cp:category/>
  <cp:version/>
  <cp:contentType/>
  <cp:contentStatus/>
</cp:coreProperties>
</file>