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activeTab="4"/>
  </bookViews>
  <sheets>
    <sheet name="T-I-1" sheetId="1" r:id="rId1"/>
    <sheet name="T-I-2" sheetId="2" r:id="rId2"/>
    <sheet name="T-I-3" sheetId="3" r:id="rId3"/>
    <sheet name="T-I-4" sheetId="4" r:id="rId4"/>
    <sheet name="T-I-5" sheetId="5" r:id="rId5"/>
    <sheet name="T-I-6" sheetId="6" r:id="rId6"/>
    <sheet name="T-II-1-1" sheetId="7" r:id="rId7"/>
    <sheet name="T-II-1-2" sheetId="8" r:id="rId8"/>
    <sheet name="T-II-2-1" sheetId="9" r:id="rId9"/>
    <sheet name="T-II-2-2" sheetId="10" r:id="rId10"/>
    <sheet name="T-II-2-3" sheetId="11" r:id="rId11"/>
    <sheet name="T-II-3-1" sheetId="12" r:id="rId12"/>
    <sheet name="T-II-3-2" sheetId="13" r:id="rId13"/>
    <sheet name="T-II-4-1" sheetId="14" r:id="rId14"/>
    <sheet name="T-II-4-2" sheetId="15" r:id="rId15"/>
    <sheet name="T-II-4-3" sheetId="16" r:id="rId16"/>
    <sheet name="T-II-5-1" sheetId="17" r:id="rId17"/>
    <sheet name="T-II-5-2" sheetId="18" r:id="rId18"/>
    <sheet name="T-II-5-3" sheetId="19" r:id="rId19"/>
    <sheet name="T-II-6-1" sheetId="20" r:id="rId20"/>
    <sheet name="T-II-6-2" sheetId="21" r:id="rId21"/>
    <sheet name="T-II-6-3" sheetId="22" r:id="rId22"/>
    <sheet name="T-III" sheetId="23" r:id="rId23"/>
  </sheets>
  <definedNames>
    <definedName name="_xlnm.Print_Titles" localSheetId="0">'T-I-1'!$7:$8</definedName>
    <definedName name="_xlnm.Print_Titles" localSheetId="2">'T-I-3'!$6:$7</definedName>
    <definedName name="_xlnm.Print_Titles" localSheetId="3">'T-I-4'!$6:$7</definedName>
    <definedName name="_xlnm.Print_Titles" localSheetId="4">'T-I-5'!$6:$7</definedName>
    <definedName name="_xlnm.Print_Titles" localSheetId="5">'T-I-6'!$7:$8</definedName>
    <definedName name="_xlnm.Print_Titles" localSheetId="11">'T-II-3-1'!$7:$8</definedName>
    <definedName name="_xlnm.Print_Titles" localSheetId="12">'T-II-3-2'!$6:$7</definedName>
    <definedName name="_xlnm.Print_Titles" localSheetId="14">'T-II-4-2'!$6:$7</definedName>
    <definedName name="_xlnm.Print_Titles" localSheetId="16">'T-II-5-1'!$9:$10</definedName>
    <definedName name="_xlnm.Print_Titles" localSheetId="17">'T-II-5-2'!$9:$10</definedName>
    <definedName name="_xlnm.Print_Titles" localSheetId="19">'T-II-6-1'!$7:$8</definedName>
    <definedName name="_xlnm.Print_Titles" localSheetId="21">'T-II-6-3'!$6:$7</definedName>
    <definedName name="_xlnm.Print_Titles" localSheetId="22">'T-III'!$6:$7</definedName>
  </definedNames>
  <calcPr fullCalcOnLoad="1"/>
</workbook>
</file>

<file path=xl/sharedStrings.xml><?xml version="1.0" encoding="utf-8"?>
<sst xmlns="http://schemas.openxmlformats.org/spreadsheetml/2006/main" count="1439" uniqueCount="502">
  <si>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</si>
  <si>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</si>
  <si>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</si>
  <si>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</si>
  <si>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</si>
  <si>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</si>
  <si>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</si>
  <si>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</si>
  <si>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</si>
  <si>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</si>
  <si>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</si>
  <si>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</si>
  <si>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Dátum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</si>
  <si>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</si>
  <si>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</si>
  <si>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</si>
  <si>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</si>
  <si>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</si>
  <si>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</si>
  <si>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</si>
  <si>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</si>
  <si>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T/I/4. számú táblázat</t>
  </si>
  <si>
    <t>Egyenleg:</t>
  </si>
  <si>
    <t>T/I/5. számú táblázat</t>
  </si>
  <si>
    <t>Dologi kiadás</t>
  </si>
  <si>
    <t>Intézményfinanszírozás</t>
  </si>
  <si>
    <t>Általános tartalék</t>
  </si>
  <si>
    <t>Működési bevétel</t>
  </si>
  <si>
    <t>Felhalmozási kiadás</t>
  </si>
  <si>
    <t>Felhalmozási kiadás összesen:</t>
  </si>
  <si>
    <t>Személyi juttatás</t>
  </si>
  <si>
    <t>Bibó István AGSZ</t>
  </si>
  <si>
    <t>T/II/2/1. számú táblázat</t>
  </si>
  <si>
    <t>T/II/2/2. számú táblázat</t>
  </si>
  <si>
    <t>T/II/3/1. számú táblázat</t>
  </si>
  <si>
    <t>T/II/3/2. számú táblázat</t>
  </si>
  <si>
    <t>Munkaadót terhelő járulék</t>
  </si>
  <si>
    <t>Személyi juttatás összesen:</t>
  </si>
  <si>
    <t>Testületi hatáskörben felhasználható</t>
  </si>
  <si>
    <t>Felhalmozási bevétel</t>
  </si>
  <si>
    <t>Dologi és egyéb folyó kiadás összesen:</t>
  </si>
  <si>
    <t>Általános tartalék összesen:</t>
  </si>
  <si>
    <t>Intézményfinanszírozás összesen:</t>
  </si>
  <si>
    <t>Polgármesteri hatáskörben felhasználható</t>
  </si>
  <si>
    <t>T/I/6. számú táblázat</t>
  </si>
  <si>
    <t>Testületi határkörben felhasználható</t>
  </si>
  <si>
    <t>GAMESZ</t>
  </si>
  <si>
    <t>T/II/1/1. számú táblázat</t>
  </si>
  <si>
    <t>Önkormányzati saját erő működésre</t>
  </si>
  <si>
    <t>Intézményfinanszírozás mindösszesen:</t>
  </si>
  <si>
    <t>Brunszvik T. N. O. Óvoda</t>
  </si>
  <si>
    <t>T/II/4/1. számú táblázat</t>
  </si>
  <si>
    <t>T/II/4/2. számú táblázat</t>
  </si>
  <si>
    <t>Teréz Anya Szociális Integrált Intézmény</t>
  </si>
  <si>
    <t>T/II/5/1. számú táblázat</t>
  </si>
  <si>
    <t>T/II/5/3. számú táblázat</t>
  </si>
  <si>
    <t>Festetics György Művelődési Központ</t>
  </si>
  <si>
    <t>T/II/6/1. számú táblázat</t>
  </si>
  <si>
    <t>T/II/6/2. számú táblázat</t>
  </si>
  <si>
    <t>Támogatás értékű működési pénzeszköz átvétel</t>
  </si>
  <si>
    <t>Támogatás értékű működési pénzeszköz átvétel összesen:</t>
  </si>
  <si>
    <t>igazgatás</t>
  </si>
  <si>
    <t>Pénzforgalom nélküli működési bevétel</t>
  </si>
  <si>
    <t>Pénzmaradvány (2008. évi norm. és kötött felh. áll. t. kül.)</t>
  </si>
  <si>
    <t>T/II/6/3. számú táblázat</t>
  </si>
  <si>
    <t>Személyi jellegű kiadás</t>
  </si>
  <si>
    <t>Személyi jellegű kiadás összesen:</t>
  </si>
  <si>
    <t xml:space="preserve">Támogatásértékű működési pénzeszköz átvétel </t>
  </si>
  <si>
    <t>Támogatásértékű működési pénzeszköz átvétel összesen:</t>
  </si>
  <si>
    <t>ÁHT-n kívüli működési pénzeszköz átvétel</t>
  </si>
  <si>
    <t>Mozgókép Alapítvány ART mozi támogatás</t>
  </si>
  <si>
    <t>Állami támogatás működésre</t>
  </si>
  <si>
    <t>ÁHT-n kívüli működési pénzeszköz átvétel összesen:</t>
  </si>
  <si>
    <t>T/II/2/3. számú táblázat</t>
  </si>
  <si>
    <t>Illyés Gyula Általános Iskola</t>
  </si>
  <si>
    <t>Munkaadót terhelő járulék összesen:</t>
  </si>
  <si>
    <t>Bibó I. AGSZ áll. tám. működésre</t>
  </si>
  <si>
    <t>Szociálpolitikai juttatás</t>
  </si>
  <si>
    <t>GAMESZ áll. tám. működésre</t>
  </si>
  <si>
    <t>TASZII áll. tám. működésre</t>
  </si>
  <si>
    <t>Pályázati Alap</t>
  </si>
  <si>
    <t>ÁHT-n kívüli felhalm-i pénzeszköz átadás</t>
  </si>
  <si>
    <t>ÁHT-n kívüli műk-i pénzeszköz átadás</t>
  </si>
  <si>
    <t>Támogatás értékű műk-i célú pénzeszköz átadás</t>
  </si>
  <si>
    <t>T/II/4/3. számú táblázat</t>
  </si>
  <si>
    <t>T/II/5/2. számú táblázat</t>
  </si>
  <si>
    <t>6166-3/2009. ikt. sz.</t>
  </si>
  <si>
    <t>814-32/2009. ikt. sz.</t>
  </si>
  <si>
    <t>Kötött állami támogatás 2009.júliusi többletigény</t>
  </si>
  <si>
    <t>Normatív áll.tám. 2009. júliusi többletigény</t>
  </si>
  <si>
    <t>Átengedett központi adók (jöv. diff.  2009.)</t>
  </si>
  <si>
    <t>Normatív áll. támogatás 2009. júliusi lemondás</t>
  </si>
  <si>
    <t>Kötött áll.támogatás 2009. júliusi lemondás</t>
  </si>
  <si>
    <t>Saját v. bérelt ingatlan</t>
  </si>
  <si>
    <t>Intézményi bevétel bérleti díj elmaradása miatt</t>
  </si>
  <si>
    <t>Központosított áll. támogatás (szakmai inf. norm.)</t>
  </si>
  <si>
    <t>61-86/2009. ikt. sz.</t>
  </si>
  <si>
    <t>Közcélú fogl. (X.hó) kötött áll. támogatás</t>
  </si>
  <si>
    <t>Kötött felh. áll. támogatás (X.hó norm.lakásfenntart.támogatás)</t>
  </si>
  <si>
    <t>Kötött felh.áll. tám. (X.hó rendelkezésre állási támog.)</t>
  </si>
  <si>
    <t>164-13/2009. ikt. sz.</t>
  </si>
  <si>
    <t>Kötött felh.áll. tám. (XI.hó rendelkezésre állási támog.)</t>
  </si>
  <si>
    <t>Kötött felh. áll. támogatás (XI.hó norm.lakásfenntart.támogatás)</t>
  </si>
  <si>
    <t>Kötött felhasználású állami támogatás (közcélú fogl. XI.hó)</t>
  </si>
  <si>
    <t>164-9;164-13/2009.ikt.sz.</t>
  </si>
  <si>
    <t>Működési bevétel összesen:</t>
  </si>
  <si>
    <t>Jelzőrendszeres házi segítségnyújtás, házi segítségnyújt</t>
  </si>
  <si>
    <t>61-89/2009. ikt. sz.</t>
  </si>
  <si>
    <t>Prémium évek program</t>
  </si>
  <si>
    <t>Központosított áll.tám.(prémium évek 2009. III.n.év</t>
  </si>
  <si>
    <t>61-85/2009. ikt. sz.</t>
  </si>
  <si>
    <t>61-91/2009. ikt. sz.</t>
  </si>
  <si>
    <t>Támogatás értékű működési bevétel</t>
  </si>
  <si>
    <t>Központosított áll. támogatás 2009.évi kereset kieg. (X.hó)</t>
  </si>
  <si>
    <t>saját v.bérelt ingatlan hasznosítás</t>
  </si>
  <si>
    <t>eseti pénzbeni ellátás</t>
  </si>
  <si>
    <t>Mozgáskorlátozottak közl.támogat. eseti pénzbeni ellátása</t>
  </si>
  <si>
    <t>Szociálpolitikai juttatás összesen:</t>
  </si>
  <si>
    <t>Rendszeres pénzbeli ellátás</t>
  </si>
  <si>
    <t>164-9;164-13/2009.</t>
  </si>
  <si>
    <t>Rendszeres pénzbeli támogatás</t>
  </si>
  <si>
    <t>TASZII áll. tám. működésre norm.</t>
  </si>
  <si>
    <t>Brunszvik T.N.O.Ó norm.áll. tám. működésre</t>
  </si>
  <si>
    <t>Bibó I. AGSZ  norm.áll.tám. működésre</t>
  </si>
  <si>
    <t>Illyés Gy.Ált.Isk. kötött áll.tám.műk.</t>
  </si>
  <si>
    <t>norm.áll.tám.lemondva</t>
  </si>
  <si>
    <t>TASZII.áll.támogat.működésre</t>
  </si>
  <si>
    <t>Brunszvik T.N.O.Ó áll.támogatás működésre</t>
  </si>
  <si>
    <t>kötött áll.támog.</t>
  </si>
  <si>
    <t>TASZII.önk.saját erő működésre</t>
  </si>
  <si>
    <t>Bibó AGSZ.áll.tám.felhalmozásra</t>
  </si>
  <si>
    <t>Illyés Gy.Ált.Isk. tám.felhalmozásra</t>
  </si>
  <si>
    <t>Brunszvik T.N.O.Ó.áll.tám.felhalm.</t>
  </si>
  <si>
    <t>Brunszvik T.N.O.Ó.áll.tám.működés</t>
  </si>
  <si>
    <t>61-86/2009. ikt.sz.</t>
  </si>
  <si>
    <t>GAMESZ áll.tám.működésre</t>
  </si>
  <si>
    <t>Festetics Gy.Műv.áll.tám.működésre</t>
  </si>
  <si>
    <t>Illyés Gy.Á.I. állami tám. műk-re</t>
  </si>
  <si>
    <t>164-13/2009. ikt.sz.</t>
  </si>
  <si>
    <t>Festetics Műv.Kp.áll.tám.működésre</t>
  </si>
  <si>
    <t>TASZII állami tám. működésre</t>
  </si>
  <si>
    <t>Illyés Gy.Ált.Isk.áll.tám.működésre</t>
  </si>
  <si>
    <t>Brunszvik T.N.O.Ó.áll.tám.működ.</t>
  </si>
  <si>
    <t>2724-13/2009. ikt. sz.</t>
  </si>
  <si>
    <t>Brunszvik T. N. O. Ó. Sugár u. ép. bővítés,akadálymentesítésI.ütem</t>
  </si>
  <si>
    <t xml:space="preserve">        "          ÁFA</t>
  </si>
  <si>
    <t>Autóbusz pu.kiv. előtervezési munkák, hiteles helyszínrajz</t>
  </si>
  <si>
    <t>Autóbusz pu.kiv. előtervezési munkák, hiteles helyszínrajz ÁFA</t>
  </si>
  <si>
    <t>2724-12/2009. ikt. sz.</t>
  </si>
  <si>
    <t>Brunszvik T.N.O.Ó.Sugár u.ép.bőv. akadálymentesítés I. ütem</t>
  </si>
  <si>
    <t>Brunszvik T.N.O.Ó.Sugár u.ép.bőv. akadálymentesítés I. ütem  ÁFA</t>
  </si>
  <si>
    <t>2724-14/2009. ikt. sz.</t>
  </si>
  <si>
    <t>Brunszvik T.N.O.Ó.Sugár u.ép.bőv. akadálymentesítés I. ütem ÁFA</t>
  </si>
  <si>
    <t xml:space="preserve">Mezőgazdasági utak fejlesztése </t>
  </si>
  <si>
    <t>Mezőgazdasági utak fejlesztése ÁFA</t>
  </si>
  <si>
    <t>2724-15/2009. ikt. sz.</t>
  </si>
  <si>
    <t xml:space="preserve">Brunszvik T.N.O.Ó.Sugár u.ép.bőv. akadálymentesítés I. ütem </t>
  </si>
  <si>
    <t>2724-16/2009. ikt. sz.</t>
  </si>
  <si>
    <t>Hévíz Gyógyhely városközpont rehabilitáció</t>
  </si>
  <si>
    <t>Hévíz Gyógyhely városközpont rehabilitáció ÁFA</t>
  </si>
  <si>
    <t>Rózsakert lift engedélyezési terve</t>
  </si>
  <si>
    <t>Rózsakert lift engedélyezési terv ÁFA</t>
  </si>
  <si>
    <t>Rózsakert lift engedélyezési terv (hitelesített helyszínrajz</t>
  </si>
  <si>
    <t>Felhalm.kiadás összesen:</t>
  </si>
  <si>
    <r>
      <t>Felhalmozási kiadá</t>
    </r>
    <r>
      <rPr>
        <sz val="11"/>
        <rFont val="Times New Roman"/>
        <family val="1"/>
      </rPr>
      <t>s</t>
    </r>
    <r>
      <rPr>
        <b/>
        <sz val="11"/>
        <rFont val="Times New Roman"/>
        <family val="1"/>
      </rPr>
      <t xml:space="preserve"> összesen:</t>
    </r>
  </si>
  <si>
    <t>2721-17/2009. ikt. sz.</t>
  </si>
  <si>
    <t>Orvosi rendelő akadálymentesítése</t>
  </si>
  <si>
    <t>Orvosi rendelő akadályment. ÁFA</t>
  </si>
  <si>
    <t>Orvosi rendelő tűzmentes helyiség kialakítása</t>
  </si>
  <si>
    <t>Orvosi rendelő tűzmentes helyiség kialakítása ÁFA</t>
  </si>
  <si>
    <t>1022-68/2009. ikt. sz.</t>
  </si>
  <si>
    <t>Festetics Műv.Kp.önk.saját erő működésre</t>
  </si>
  <si>
    <t>Festetics Műv.Kp.önk.saját erő felhalmozásra</t>
  </si>
  <si>
    <t>1022-76/2009. ikt. sz.</t>
  </si>
  <si>
    <t>TÁMOP</t>
  </si>
  <si>
    <t>TÁMOP Kisértékű tárgyi eszk. dologi kiadás</t>
  </si>
  <si>
    <t>óvodai nevelés</t>
  </si>
  <si>
    <t>TÁMOP projekt megvalósításához kisértéki tárgyi eszk.és dologi kiad.</t>
  </si>
  <si>
    <r>
      <t>ált.iskolai nevelé</t>
    </r>
    <r>
      <rPr>
        <sz val="12"/>
        <rFont val="Times New Roman"/>
        <family val="1"/>
      </rPr>
      <t>s</t>
    </r>
  </si>
  <si>
    <t>gimnázium nevelés</t>
  </si>
  <si>
    <t>Dologi kiadás összesen:</t>
  </si>
  <si>
    <t>ált.isk.oktatás</t>
  </si>
  <si>
    <t>1022-78/2009. ikt. sz.</t>
  </si>
  <si>
    <t>TÁMOP 3.1.4. projekt</t>
  </si>
  <si>
    <t>2009.évi bér (VI-XI.hó)</t>
  </si>
  <si>
    <t>Munkaadó terhelő elvonás</t>
  </si>
  <si>
    <t>TÁMOP 3.1.4. projekt megvalósítás</t>
  </si>
  <si>
    <r>
      <t>óvodai nevelé</t>
    </r>
    <r>
      <rPr>
        <sz val="12"/>
        <rFont val="Times New Roman"/>
        <family val="1"/>
      </rPr>
      <t>s</t>
    </r>
  </si>
  <si>
    <t>2009.évi bért terhelő elv.(VI-XI.hó)</t>
  </si>
  <si>
    <t>Munkaadót terhelő elvonás</t>
  </si>
  <si>
    <t>656-52/2009. ikt. sz.</t>
  </si>
  <si>
    <t xml:space="preserve">Brunszvik T.N.O.Ó.Sugár u.ép.bőv. akadálymentesítés  </t>
  </si>
  <si>
    <t>Brunszvik T.N.O.Ó.Sugár u.ép.bőv. akadálymentesítés  ÁFA</t>
  </si>
  <si>
    <t>Hévíz Gyógyhely városközp.rehab.</t>
  </si>
  <si>
    <t>Hévíz városközp.rehab.ÁFA</t>
  </si>
  <si>
    <t>Játszótér fejlesztés</t>
  </si>
  <si>
    <t>Játszótér fejlesztés ÁFA</t>
  </si>
  <si>
    <t>DRV.Üzemi területén közösségi funkció megvalósítása</t>
  </si>
  <si>
    <t>DRV.Üzemi területén közösségi funkció megvalósítása ÁFA</t>
  </si>
  <si>
    <t>Finanszírozási kiadás</t>
  </si>
  <si>
    <t>Forgalási célú értékpapír vásálrás</t>
  </si>
  <si>
    <t>51-55;56;57;60;61/2009. ikt. sz.</t>
  </si>
  <si>
    <t>51-61/2009. ikt. sz.</t>
  </si>
  <si>
    <t>Bibó I. AGSZ működésre önk-i saját erő</t>
  </si>
  <si>
    <t>51-57/2009. ikt. sz.</t>
  </si>
  <si>
    <t>Ny-dunántúli Regionális Munkaügyi Központ</t>
  </si>
  <si>
    <t>51-56;60/2009. ikt. sz.</t>
  </si>
  <si>
    <t>Egyesületek támogatása</t>
  </si>
  <si>
    <t>Keszthely-Kertvárosért Egyesület</t>
  </si>
  <si>
    <t>5072-2/2009. ikt. sz.</t>
  </si>
  <si>
    <t>TÁMOP-3.1.4 projekt megvalósítása</t>
  </si>
  <si>
    <t>3473-17/2009. ikt. sz.</t>
  </si>
  <si>
    <t>Önkormányzati kinevezett dolgozók juttatása</t>
  </si>
  <si>
    <t>2009. II. félévi jutalom</t>
  </si>
  <si>
    <t>GAMESZ önk-i saját erő működésre</t>
  </si>
  <si>
    <t>Illyés Gy. Á. I. önk-i saját erő működésre</t>
  </si>
  <si>
    <t>Brunszvik T.N.O.Ó. önk-i saját erő működésre</t>
  </si>
  <si>
    <t>TASZII önk-i saját erő működésre</t>
  </si>
  <si>
    <t>Festetics GY.M.Kp. önk-i saját erő működésre</t>
  </si>
  <si>
    <t>Illyés Gy. Á. I.</t>
  </si>
  <si>
    <t>ált. isk. nevelés</t>
  </si>
  <si>
    <t>gimn. oktatás</t>
  </si>
  <si>
    <t>2009. évi bér (VI-XI hó)</t>
  </si>
  <si>
    <t>5072/2009. ikt. sz.</t>
  </si>
  <si>
    <t>TÁMOP-3.1.4 projekt megvalósít.</t>
  </si>
  <si>
    <t>Papír, adathordozó, irodaszer</t>
  </si>
  <si>
    <t>ált. isk. okt.</t>
  </si>
  <si>
    <t>Értékpapír vásárlás forgatási céllal</t>
  </si>
  <si>
    <t>Városfejlesztési fa. érdekében tartalék</t>
  </si>
  <si>
    <t>1022-77/2009. ikt. sz.</t>
  </si>
  <si>
    <t>Eseti pénzbeli ellátás</t>
  </si>
  <si>
    <t>1022-74/2009. ikt. sz.</t>
  </si>
  <si>
    <t>Intézményi működési bevétel (parkolási díj, étk. tér. díj, bérleti díj)</t>
  </si>
  <si>
    <t>Önkormányzati saját erő műk-re</t>
  </si>
  <si>
    <t>Állami tám. működésre</t>
  </si>
  <si>
    <t>164-13/009. ikt. sz.</t>
  </si>
  <si>
    <t>Közcélú foglalkoztatás (X. hó)</t>
  </si>
  <si>
    <t>Közcélú foglalkoztatás (XI. hó)</t>
  </si>
  <si>
    <t>1022-71/2009. ikt. sz.</t>
  </si>
  <si>
    <t>Zm-i Közoktatási Közalapítvány</t>
  </si>
  <si>
    <t>ÁHT-n kívüli műk-i c. pénzeszköz átvétel</t>
  </si>
  <si>
    <t>Állami támogatás felhalmozásra</t>
  </si>
  <si>
    <t>10 db asztali szg. beszerzés</t>
  </si>
  <si>
    <t>10 db asztali szg. beszerzés ÁFA</t>
  </si>
  <si>
    <t>Párizsi utazás kiadása</t>
  </si>
  <si>
    <t>Szakképzési évfolyam részére szakmai eszk. beszerzés</t>
  </si>
  <si>
    <t>Szakképzési évfolyam részére szakmai eszk. beszerzés ÁFA</t>
  </si>
  <si>
    <t>NSZFI-MPA számlára utalás</t>
  </si>
  <si>
    <t>Önk-i saját erő működésre</t>
  </si>
  <si>
    <t>5 db szg. beszerzés</t>
  </si>
  <si>
    <t>1 db fénymásoló/nyomtató beszerzése</t>
  </si>
  <si>
    <t>1 db fénymásoló/nyomtató beszerzése ÁFA</t>
  </si>
  <si>
    <t>5 db szg. beszerzés ÁFA</t>
  </si>
  <si>
    <t>TÁMOP-3.1.4 projekt megvalósítása (VI-XI. hó)</t>
  </si>
  <si>
    <t>2009. II. félévi jutalom munkaadót terhelő elvonás</t>
  </si>
  <si>
    <t>TÁMOP-3.1.4 projekt megvalósítását terhelő járulék</t>
  </si>
  <si>
    <t xml:space="preserve">Közcélú foglalkoztatást terhelő elvonás (XI. hó) </t>
  </si>
  <si>
    <t xml:space="preserve">Közcélú foglalkoztatás munkaadót terh. elvonás (X. hó) </t>
  </si>
  <si>
    <t>Laptop beszerzés</t>
  </si>
  <si>
    <t>Laptop beszerzés ÁFA</t>
  </si>
  <si>
    <t>Projektor beszerzés</t>
  </si>
  <si>
    <t>Projektor beszerzés ÁFA</t>
  </si>
  <si>
    <t>2009. II. félévi jutalmat terhelő elvonás</t>
  </si>
  <si>
    <t>Közcélú foglalkoztatás munkaadót terhelő elvonás (XI. hó)</t>
  </si>
  <si>
    <t>Projektor vásárlása</t>
  </si>
  <si>
    <t>Projektor vásárlása ÁFA</t>
  </si>
  <si>
    <t>7 db homokozóasztal vásárlása</t>
  </si>
  <si>
    <t>7 db homokozóasztal vásárlása ÁFA</t>
  </si>
  <si>
    <t>14 db bábú beszerzés</t>
  </si>
  <si>
    <t>817-32/2009. ikt. sz.</t>
  </si>
  <si>
    <t>1022-70/2009. ikt. sz.</t>
  </si>
  <si>
    <t>1022-69/2009. ikt. sz.</t>
  </si>
  <si>
    <t>Munkaügyi Központ közhasznú dolg. támogatása</t>
  </si>
  <si>
    <t>Közcélú foglalkoztatást terhelő elvonás (X. hó)</t>
  </si>
  <si>
    <t>Közcélú foglalkoztatást terhelő elvonás (XI. hó)</t>
  </si>
  <si>
    <t>Bérmaradvány</t>
  </si>
  <si>
    <t>Ágybetétek, matracok vásárlása</t>
  </si>
  <si>
    <t>Reklámfilm, mozijegy, bérleti díj</t>
  </si>
  <si>
    <t>Sármellék Község Önkormányzata</t>
  </si>
  <si>
    <t>Alsópáhok Község Önkormányzata</t>
  </si>
  <si>
    <t>Önkormányzati saját erő felhalmozásra</t>
  </si>
  <si>
    <t>Canon Pixma A3 nyomtató</t>
  </si>
  <si>
    <t>Nikon D60 tükörr. fényképezőgép</t>
  </si>
  <si>
    <t>BLU-RAY lejátszó</t>
  </si>
  <si>
    <t>Mennyezeti légkondicionáló</t>
  </si>
  <si>
    <t>Beruházások ÁFÁ-ja</t>
  </si>
  <si>
    <t>Rendezvények támogatása</t>
  </si>
  <si>
    <t>Mozi működésére</t>
  </si>
  <si>
    <t>Rendezvények dologi kiadásaira</t>
  </si>
  <si>
    <t>Támogatás ért. műk. c. pe. átadás</t>
  </si>
  <si>
    <t>T/II/1/2. számú táblázat</t>
  </si>
  <si>
    <t>Hévíz Város Önkormányzata által a 2009. évben benyújtott, valamint a 2009. évet érintő folyamatban lévő pályázatok alakulása</t>
  </si>
  <si>
    <t>Adatok e Ft-ban</t>
  </si>
  <si>
    <t>Sorsz.</t>
  </si>
  <si>
    <t>Program megnevezése/ Pályázat kiírója</t>
  </si>
  <si>
    <t>KT hat. száma</t>
  </si>
  <si>
    <t xml:space="preserve">Pályázat </t>
  </si>
  <si>
    <t>Támogatási intenzitás (%)</t>
  </si>
  <si>
    <t>Pályázott összeg</t>
  </si>
  <si>
    <t>Önerő</t>
  </si>
  <si>
    <t>Önerő forrása</t>
  </si>
  <si>
    <t>Eredmény</t>
  </si>
  <si>
    <t>Támogatási szerződés száma</t>
  </si>
  <si>
    <t>Átutalás időpontja</t>
  </si>
  <si>
    <t>Átutalt, jóváírt támogatási összeg</t>
  </si>
  <si>
    <t>azonosítója</t>
  </si>
  <si>
    <t>címe</t>
  </si>
  <si>
    <t>célja</t>
  </si>
  <si>
    <t>Polgármesteri Hivatal:</t>
  </si>
  <si>
    <t>2007. évről áthúzódó pályázat</t>
  </si>
  <si>
    <t>1.</t>
  </si>
  <si>
    <t>Nyugat-dunántúli Operatív Program</t>
  </si>
  <si>
    <t>103/2007. (VII. 10.)</t>
  </si>
  <si>
    <t>NYDOP-2007-5.1.1/E (Új Magyarország Fejlesztési Terv)</t>
  </si>
  <si>
    <t>Alapszintű közszolgáltatások fejlesztésének támogatása</t>
  </si>
  <si>
    <t>Orvosi rendelő (Hévíz, József A. u. 2.) akadálymentesítése</t>
  </si>
  <si>
    <t>Pályázati alap</t>
  </si>
  <si>
    <t>00937-0002</t>
  </si>
  <si>
    <t>2008. évről áthúzódó pályázatok</t>
  </si>
  <si>
    <t>2.</t>
  </si>
  <si>
    <t>Nyugat-dunántúli Regionális Fejlesztési Tanács</t>
  </si>
  <si>
    <t>89/2008. (V. 15.) KT. hat.</t>
  </si>
  <si>
    <t>TEUT2008</t>
  </si>
  <si>
    <t>Szilárd útburkolat korszerűsítés</t>
  </si>
  <si>
    <t>Hunyadi-Martinovics u. útburkolat megerősítés</t>
  </si>
  <si>
    <t>Ktgvetési kiad. előirányz.</t>
  </si>
  <si>
    <t>20000178U</t>
  </si>
  <si>
    <t>3.</t>
  </si>
  <si>
    <t>Államreform Operatív Program</t>
  </si>
  <si>
    <t>115/2008. (VI.24.)</t>
  </si>
  <si>
    <t>ÁROP-1.A.2/A-2008-0147</t>
  </si>
  <si>
    <t>Polgármesteri Hivatalok szervezetfejlesztése</t>
  </si>
  <si>
    <t>Szervezeti és működési rendszer fejlesztése</t>
  </si>
  <si>
    <t>4.</t>
  </si>
  <si>
    <t>NYDOP-2007-3.1.1/A</t>
  </si>
  <si>
    <t>Városközpontok funkcióbővítő megújítása a nem megyei jogú városokban</t>
  </si>
  <si>
    <t>Hévíz belváros megújítása, I. ütem</t>
  </si>
  <si>
    <t>Pozitív előzetes pályázati döntés</t>
  </si>
  <si>
    <t>Módosított kivitelezési összeg</t>
  </si>
  <si>
    <t>5.</t>
  </si>
  <si>
    <t>Szociális és Munkaügyi Minisztérium</t>
  </si>
  <si>
    <t>-</t>
  </si>
  <si>
    <t>SZOC-ITKR-08-0117</t>
  </si>
  <si>
    <t>Jelzőrendszeres házi segítségnyújtás fejlesztése Hévíz kistérségben</t>
  </si>
  <si>
    <t>Jelzőrendszeres ellátás bővítése</t>
  </si>
  <si>
    <t xml:space="preserve">intézményi költségvetés </t>
  </si>
  <si>
    <t>ÁHT266201</t>
  </si>
  <si>
    <t>6.</t>
  </si>
  <si>
    <t>SZOC-EHS-08-0228</t>
  </si>
  <si>
    <t>Házi segítségnyújtás fejlesztése a Hévízi kistérségben</t>
  </si>
  <si>
    <t>Házi segítségnyújtás önkormányzati anyagi terheinek csökkentése</t>
  </si>
  <si>
    <t>7.</t>
  </si>
  <si>
    <t>Egészségügyi minisztérium</t>
  </si>
  <si>
    <t>333/2009-0017 NÜF</t>
  </si>
  <si>
    <t xml:space="preserve">Kistelepülésen lakók komplex népegészségügyi szűrés elősegítése </t>
  </si>
  <si>
    <t>Kistelepülésen lakók komplex népegészségügyi szűrés elősegítése</t>
  </si>
  <si>
    <t>333-157/2009-001 NÜF</t>
  </si>
  <si>
    <t>Polgármestei Hivatal összesen: (2007-2008.)</t>
  </si>
  <si>
    <t>2009. évben benyújtott pályázatok</t>
  </si>
  <si>
    <t>8.</t>
  </si>
  <si>
    <t>Nemzeti Kulturális Alap</t>
  </si>
  <si>
    <t>191/2008. (XI. 25.) KT. hat.</t>
  </si>
  <si>
    <t>Veszélyeztetett műemlékek állagmegóvása</t>
  </si>
  <si>
    <t>Egregyi Árpádkori templom állatmegóvása</t>
  </si>
  <si>
    <t>felújítási előirányzat</t>
  </si>
  <si>
    <t>Nem nyert</t>
  </si>
  <si>
    <t>9.</t>
  </si>
  <si>
    <t>Oktatási és Kulturális Minisztérium</t>
  </si>
  <si>
    <t>4/2009. (I. 29.) KT. hat.</t>
  </si>
  <si>
    <t>TÁMOP 3.1.4/08/02.-2009-0134</t>
  </si>
  <si>
    <t>Kompetencia alapú oktatás egyenlő hozzáférés</t>
  </si>
  <si>
    <t>Brunszvik Teréz N. O. Óvoda (egregyi sugárúti telephely) Illyés Gyula Ált. és Műv. Isk., Bibó István AGSZ</t>
  </si>
  <si>
    <t>10.</t>
  </si>
  <si>
    <t>Ny-dunántúli Regionális Fejl. Tanács</t>
  </si>
  <si>
    <t>116/2009.(V.26.) KT. hat.</t>
  </si>
  <si>
    <t>TEUT 2009.</t>
  </si>
  <si>
    <t>Útburkolat korszerűsítés</t>
  </si>
  <si>
    <t>Szabó L., Vajda Á. u. útburkolat felújítás</t>
  </si>
  <si>
    <t>11.</t>
  </si>
  <si>
    <t>Önkormányzati Minisztérium</t>
  </si>
  <si>
    <t>35/2009. (II.24.) KT. hat.</t>
  </si>
  <si>
    <t>Közoktatási intézmények infrastruktúra fejlesztése</t>
  </si>
  <si>
    <t>Brunszvik Teréz N. O. Óvoda - Egregyi telephely</t>
  </si>
  <si>
    <t>Illyés Gyula Általános és Művészeti Iskola</t>
  </si>
  <si>
    <t>12.</t>
  </si>
  <si>
    <t>74/2009. (III.31.) KT. hat.</t>
  </si>
  <si>
    <t>Helyi Önkormányzatok fenntartásában lévő sportlétesítmények felújítása</t>
  </si>
  <si>
    <t>Tornacsarnok vizes és nem vizes helyiségeinek felújítása</t>
  </si>
  <si>
    <t>13.</t>
  </si>
  <si>
    <t>117/2009.(V.26.) KT hat.</t>
  </si>
  <si>
    <t>CÉDE 2009.</t>
  </si>
  <si>
    <t>Játszótér korszerűsítés</t>
  </si>
  <si>
    <t>Zrínyi utcai játszótér felújítás</t>
  </si>
  <si>
    <t>beruházás előirányzat</t>
  </si>
  <si>
    <t>14.</t>
  </si>
  <si>
    <t>Sajátos nev.ig.gyermekekkel, tanulókkal foglalkozó gyógypedagógiai pótlékra jogosultak tám. és az osztályfőnöki pótlékra jogosultak támogatása</t>
  </si>
  <si>
    <t>Osztályfőnöki pótlékra jogosultak támogatása</t>
  </si>
  <si>
    <t>15.</t>
  </si>
  <si>
    <t>Miniszterelnöki Hivatal</t>
  </si>
  <si>
    <t>KIHOP-2008.</t>
  </si>
  <si>
    <t>Információs társadalom és tudásalapú gazdaság fejlesztése, az elektronikus közszolgáltatások megvalósítása</t>
  </si>
  <si>
    <t>E-Közigazgatás népszerűsítése Hévízen könyvtári környezetben</t>
  </si>
  <si>
    <t>TSz/339/KIHOP-2008</t>
  </si>
  <si>
    <t>Polgármestei Hivatal összesen: (2009.)</t>
  </si>
  <si>
    <t>Bibó István Alternatív Gimnázium és Szakközépiskola:</t>
  </si>
  <si>
    <t>16.</t>
  </si>
  <si>
    <t>Pro Progressio Alapítvány</t>
  </si>
  <si>
    <t>Természettudományi ismeretek oktatásának támogatása</t>
  </si>
  <si>
    <t>Nem  nyert</t>
  </si>
  <si>
    <t>17.</t>
  </si>
  <si>
    <t>Zala Megyei Közoktatási Közalapítvány</t>
  </si>
  <si>
    <t>Nevelés-oktatás hatékonyságának növelése, tartalmi gazdagításának támogatása</t>
  </si>
  <si>
    <t>Természet tudományos tantárgyakhoz kapcsolódó eszközök fejlesztése, és ezen tantárgyak megkedveltetése a diákokkal</t>
  </si>
  <si>
    <t>Bibó István Alternatív Gimnázium és Szakközépiskola összesen:</t>
  </si>
  <si>
    <t>Gróf. I. Festetics György Művelődési Központ:</t>
  </si>
  <si>
    <t>18.</t>
  </si>
  <si>
    <t>2008-TU-BAL-2-08-04-69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</si>
  <si>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</si>
  <si>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</si>
  <si>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</si>
  <si>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19.</t>
  </si>
  <si>
    <t>Magyar Mozgókép Közalapítvány</t>
  </si>
  <si>
    <t>Art mozi termek 2009. évi üzemeltetési tevékenységének normatív támogatása</t>
  </si>
  <si>
    <t>Fontana mozi magyar és art besorolású filmek vetétésének normatív támogatása 2009. évre</t>
  </si>
  <si>
    <t>2009.09.30-ig</t>
  </si>
  <si>
    <t>20.</t>
  </si>
  <si>
    <t>Nemzeti Kulturális Alap - Mozgókép szakmai Kollégium</t>
  </si>
  <si>
    <t>Fontana Filmszínház közösségkapcsolatainak bővítése</t>
  </si>
  <si>
    <t>Fontana Filmszínház reklámlehetőségeinek bővítése</t>
  </si>
  <si>
    <t>1033/0208</t>
  </si>
  <si>
    <t>21.</t>
  </si>
  <si>
    <t>Balatoni Fejlesztési Tanács</t>
  </si>
  <si>
    <t>P-R-18/2009.</t>
  </si>
  <si>
    <t>II. Magyar Borok Ünnepnapjai Hévízen és Kistérségében</t>
  </si>
  <si>
    <t>Balaton Kiemelt Üdülőkörzetben 2009-ben megvalósuló kiemelt rendezvények támogatása</t>
  </si>
  <si>
    <t xml:space="preserve"> Gróf. I. Festetics György Művelődési Központ összesen: (2009.)</t>
  </si>
  <si>
    <t>Összesen:</t>
  </si>
  <si>
    <t>112/2008. (VI. 11.), 221/2009. (XII.01.)</t>
  </si>
  <si>
    <t>havonta utalva</t>
  </si>
  <si>
    <t>Földművelődési és Vidékfejlesztési Minisztérium</t>
  </si>
  <si>
    <t>192/2009. (X. 27.) KT. hat.</t>
  </si>
  <si>
    <t>Hévízi mezőgazdasági (hegyi) utak felújítása, építése, szélesítése</t>
  </si>
  <si>
    <t>Mezőgazdasági út hálózat korszerűsítése</t>
  </si>
  <si>
    <t>pályázati alap</t>
  </si>
  <si>
    <t>222/2009. (XII. 1.)</t>
  </si>
  <si>
    <t>NYDOP-2009.5.1.1/B</t>
  </si>
  <si>
    <t>Szociális alapszolgáltatások és gyerekjóléti alapellátások infrastruktúrális fejlesztése</t>
  </si>
  <si>
    <t>Bölcsőde létesítése</t>
  </si>
  <si>
    <t>200/2009. (IX. 5.)</t>
  </si>
  <si>
    <t>NYDOP-2009.3.2.1/B</t>
  </si>
  <si>
    <t>Közösségi közlekedési infrastrukturális beruházások</t>
  </si>
  <si>
    <t>Hévízi autóbusz pályaudvar áthelyezése</t>
  </si>
  <si>
    <t>Szakmai és informatikai fejlesztési feladatok támogatása</t>
  </si>
  <si>
    <t>Szakmai és informatikai eszközök pótlása, korszerűsítése</t>
  </si>
  <si>
    <t>Alapfokú művészetoktatás támogatása</t>
  </si>
  <si>
    <t>22.</t>
  </si>
  <si>
    <t>23.</t>
  </si>
  <si>
    <t>24.</t>
  </si>
  <si>
    <t>25.</t>
  </si>
  <si>
    <t>26.</t>
  </si>
  <si>
    <t>27.</t>
  </si>
  <si>
    <t>Magyar Gyermek Labdarúgó Szövetség</t>
  </si>
  <si>
    <t>Labdarúgűs népszerűsítése</t>
  </si>
  <si>
    <t>18/2009.</t>
  </si>
  <si>
    <t>Központosított állami támogatás (szakmai informatikai norm.)</t>
  </si>
  <si>
    <t>Kötött felh.áll.támog. (rendszeres pénzbeni tám.)</t>
  </si>
  <si>
    <t>Központosított állami támogatás (2009. évi kereset-kieg. X.hó)</t>
  </si>
  <si>
    <t>Központosított állami támogatás (2009. évi kereset-kieg. XI.hó)</t>
  </si>
  <si>
    <t>eseti pénzbeli tám.</t>
  </si>
  <si>
    <t>Mozgáskorlátozottak közlekedési tám.</t>
  </si>
  <si>
    <t>Jelzőrendszeres és házi segítségnyújtás tám. visszafiz.</t>
  </si>
  <si>
    <t>2009.évi kereset kieg.áll.támogatás X.hó</t>
  </si>
  <si>
    <t>Csap. csat. építés érinett utcák (Budai N.A.,Veres P., Gelsei u. szegély ép.)</t>
  </si>
  <si>
    <t>Csap.csat.építés érinett utcák (Budai N.A.,Veres P.,Gelsei u. szegély építés) ÁFA</t>
  </si>
  <si>
    <t>Út, járda, csapadékcsatorna, felújítás közbeszerzési eljár., közzététel</t>
  </si>
  <si>
    <t>Út, járda, csapadékcsatorna, felújítás közbeszerzési eljár., közzététel ÁFA</t>
  </si>
  <si>
    <t>TÁMOP-3.1.4. projekt</t>
  </si>
  <si>
    <t>Munkaadót terhelő elvonás össz.:</t>
  </si>
  <si>
    <t>Könyvizsgálati díj 2009. évben esedékes összege (TÁMOP 3.1.4. projekt)</t>
  </si>
  <si>
    <t>Munkadót terhelő elvonás (TB+munkaadói jár)</t>
  </si>
  <si>
    <t>Céltartalék összesen:</t>
  </si>
  <si>
    <t>2009. II. félévi jutalmat terhelő elvonás (TB+munkaadói j.)</t>
  </si>
  <si>
    <t>ÁHT-n kívüli felhalmozási c. pénzeszköz átadás</t>
  </si>
  <si>
    <t>2009. II. félévi jutalom munkaadót terhelő elvonása</t>
  </si>
  <si>
    <t>Utiktg. térítés VI-XI. hó TÁMOP 3.1.4. projekt megvalósítás</t>
  </si>
  <si>
    <t>14 db bábú beszerzés ÁFA</t>
  </si>
  <si>
    <t>Dologi kiadás (Jelzőrendszeres ellátás bőv. pályázat)</t>
  </si>
  <si>
    <t>Balaton Turisztikai Régió</t>
  </si>
  <si>
    <t>Cserszegtomaj, Rezi, Sármellék, Alsópáhok Önkormányzat</t>
  </si>
  <si>
    <t>2009. január 1. napjától 2009. december 3-ig</t>
  </si>
  <si>
    <t>Beruházás bekerülési értéke (pályázat összértéke)</t>
  </si>
  <si>
    <t>A nevelési-közoktatási int. pedagógiai programjához igazodva, gyermekek egészséges életmódra nevelése</t>
  </si>
  <si>
    <t>T/3. számú melléklet</t>
  </si>
  <si>
    <t>Támogatás értékű felh-i célú pénzeszköz átadás</t>
  </si>
  <si>
    <t>3497-3/2009. ikt. sz.</t>
  </si>
  <si>
    <t>Alsópáhok-Hévíz kerékpárút fejl. p.eszk.átadás</t>
  </si>
  <si>
    <t xml:space="preserve">Pályázati alap </t>
  </si>
  <si>
    <t>1022-85/2009. ikt.sz.</t>
  </si>
  <si>
    <t>2 db projektor</t>
  </si>
  <si>
    <t>2 db projektor ÁFA</t>
  </si>
  <si>
    <t>1022-85/2009. ikt. sz.</t>
  </si>
  <si>
    <t>Bibó I. AGSZ áll. tám.felhalmozásra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</si>
</sst>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[$-40E]yyyy\.\ mmmm\ d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16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4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4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14" fontId="2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14" fontId="9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1" xfId="0" applyFont="1" applyBorder="1" applyAlignment="1">
      <alignment/>
    </xf>
    <xf numFmtId="3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3" fontId="3" fillId="0" borderId="3" xfId="0" applyNumberFormat="1" applyFont="1" applyBorder="1" applyAlignment="1">
      <alignment wrapText="1"/>
    </xf>
    <xf numFmtId="14" fontId="2" fillId="0" borderId="2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4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5" xfId="0" applyFont="1" applyBorder="1" applyAlignment="1">
      <alignment/>
    </xf>
    <xf numFmtId="0" fontId="13" fillId="0" borderId="0" xfId="0" applyFont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 wrapText="1"/>
    </xf>
    <xf numFmtId="3" fontId="3" fillId="0" borderId="5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14" fontId="7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/>
    </xf>
    <xf numFmtId="14" fontId="1" fillId="0" borderId="5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4" fontId="1" fillId="0" borderId="7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1" fillId="0" borderId="8" xfId="0" applyFont="1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wrapText="1"/>
    </xf>
    <xf numFmtId="0" fontId="15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50"/>
  </sheetPr>
  <dimension ref="A1:H110"/>
  <sheetViews>
    <sheetView workbookViewId="0" topLeftCell="A1">
      <selection activeCell="C24" sqref="C24"/>
    </sheetView>
  </sheetViews>
  <sheetFormatPr defaultColWidth="9.00390625" defaultRowHeight="15.75"/>
  <cols>
    <col min="1" max="1" width="10.00390625" style="0" customWidth="1"/>
    <col min="2" max="2" width="25.00390625" style="0" customWidth="1"/>
    <col min="3" max="3" width="18.375" style="0" customWidth="1"/>
    <col min="4" max="4" width="14.375" style="41" customWidth="1"/>
    <col min="5" max="5" width="8.125" style="0" customWidth="1"/>
    <col min="6" max="6" width="10.875" style="0" bestFit="1" customWidth="1"/>
    <col min="7" max="7" width="10.375" style="0" customWidth="1"/>
    <col min="8" max="8" width="28.25390625" style="0" customWidth="1"/>
  </cols>
  <sheetData>
    <row r="1" spans="1:8" ht="17.25" customHeight="1">
      <c r="A1" s="137" t="s">
        <v>0</v>
      </c>
      <c r="B1" s="137"/>
      <c r="F1" s="136" t="s">
        <v>16</v>
      </c>
      <c r="G1" s="136"/>
      <c r="H1" s="136"/>
    </row>
    <row r="2" spans="1:2" ht="15.75" customHeight="1">
      <c r="A2" s="137" t="s">
        <v>1</v>
      </c>
      <c r="B2" s="137"/>
    </row>
    <row r="3" spans="1:2" ht="15.75" customHeight="1">
      <c r="A3" s="28"/>
      <c r="B3" s="28"/>
    </row>
    <row r="4" spans="1:8" ht="14.25" customHeight="1">
      <c r="A4" s="140" t="s">
        <v>2</v>
      </c>
      <c r="B4" s="140"/>
      <c r="C4" s="140"/>
      <c r="D4" s="140"/>
      <c r="E4" s="140"/>
      <c r="F4" s="140"/>
      <c r="G4" s="140"/>
      <c r="H4" s="140"/>
    </row>
    <row r="5" spans="1:8" ht="13.5" customHeight="1">
      <c r="A5" s="140" t="s">
        <v>3</v>
      </c>
      <c r="B5" s="140"/>
      <c r="C5" s="140"/>
      <c r="D5" s="140"/>
      <c r="E5" s="140"/>
      <c r="F5" s="140"/>
      <c r="G5" s="140"/>
      <c r="H5" s="140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42" t="s">
        <v>6</v>
      </c>
      <c r="E7" s="5" t="s">
        <v>7</v>
      </c>
      <c r="F7" s="139" t="s">
        <v>8</v>
      </c>
      <c r="G7" s="139"/>
      <c r="H7" s="3" t="s">
        <v>11</v>
      </c>
    </row>
    <row r="8" spans="1:8" ht="15.75">
      <c r="A8" s="3"/>
      <c r="B8" s="3"/>
      <c r="C8" s="3"/>
      <c r="D8" s="42"/>
      <c r="E8" s="5"/>
      <c r="F8" s="4" t="s">
        <v>9</v>
      </c>
      <c r="G8" s="4" t="s">
        <v>10</v>
      </c>
      <c r="H8" s="3"/>
    </row>
    <row r="9" spans="1:8" ht="30">
      <c r="A9" s="30">
        <v>40162</v>
      </c>
      <c r="B9" s="16" t="s">
        <v>39</v>
      </c>
      <c r="C9" s="14" t="s">
        <v>86</v>
      </c>
      <c r="D9" s="43"/>
      <c r="E9" s="18"/>
      <c r="F9" s="10">
        <v>2350000</v>
      </c>
      <c r="G9" s="7"/>
      <c r="H9" s="13" t="s">
        <v>464</v>
      </c>
    </row>
    <row r="10" spans="1:8" s="2" customFormat="1" ht="30">
      <c r="A10" s="33"/>
      <c r="B10" s="20" t="s">
        <v>27</v>
      </c>
      <c r="C10" s="14" t="s">
        <v>87</v>
      </c>
      <c r="D10" s="43"/>
      <c r="E10" s="18"/>
      <c r="F10" s="7">
        <v>7141000</v>
      </c>
      <c r="G10" s="7"/>
      <c r="H10" s="13" t="s">
        <v>89</v>
      </c>
    </row>
    <row r="11" spans="1:8" s="2" customFormat="1" ht="30">
      <c r="A11" s="30"/>
      <c r="B11" s="20" t="s">
        <v>27</v>
      </c>
      <c r="C11" s="14" t="s">
        <v>87</v>
      </c>
      <c r="D11" s="43"/>
      <c r="E11" s="9"/>
      <c r="F11" s="7">
        <v>8000</v>
      </c>
      <c r="G11" s="7"/>
      <c r="H11" s="13" t="s">
        <v>88</v>
      </c>
    </row>
    <row r="12" spans="1:8" s="2" customFormat="1" ht="30">
      <c r="A12" s="30"/>
      <c r="B12" s="20" t="s">
        <v>27</v>
      </c>
      <c r="C12" s="14" t="s">
        <v>87</v>
      </c>
      <c r="D12" s="43"/>
      <c r="E12" s="9"/>
      <c r="F12" s="7">
        <v>659000</v>
      </c>
      <c r="G12" s="7"/>
      <c r="H12" s="13" t="s">
        <v>90</v>
      </c>
    </row>
    <row r="13" spans="1:8" s="2" customFormat="1" ht="30">
      <c r="A13" s="30"/>
      <c r="B13" s="20" t="s">
        <v>27</v>
      </c>
      <c r="C13" s="14" t="s">
        <v>87</v>
      </c>
      <c r="D13" s="43"/>
      <c r="E13" s="9"/>
      <c r="F13" s="7"/>
      <c r="G13" s="7">
        <v>6006000</v>
      </c>
      <c r="H13" s="13" t="s">
        <v>91</v>
      </c>
    </row>
    <row r="14" spans="1:8" s="2" customFormat="1" ht="30">
      <c r="A14" s="30"/>
      <c r="B14" s="20" t="s">
        <v>27</v>
      </c>
      <c r="C14" s="14" t="s">
        <v>87</v>
      </c>
      <c r="D14" s="43"/>
      <c r="E14" s="9"/>
      <c r="F14" s="7"/>
      <c r="G14" s="7">
        <v>12000</v>
      </c>
      <c r="H14" s="13" t="s">
        <v>92</v>
      </c>
    </row>
    <row r="15" spans="1:8" s="2" customFormat="1" ht="30">
      <c r="A15" s="30"/>
      <c r="B15" s="20" t="s">
        <v>27</v>
      </c>
      <c r="C15" s="14" t="s">
        <v>173</v>
      </c>
      <c r="D15" s="44" t="s">
        <v>93</v>
      </c>
      <c r="E15" s="9"/>
      <c r="F15" s="7"/>
      <c r="G15" s="7">
        <v>4688000</v>
      </c>
      <c r="H15" s="13" t="s">
        <v>94</v>
      </c>
    </row>
    <row r="16" spans="1:8" s="2" customFormat="1" ht="30">
      <c r="A16" s="30"/>
      <c r="B16" s="20" t="s">
        <v>27</v>
      </c>
      <c r="C16" s="14" t="s">
        <v>86</v>
      </c>
      <c r="D16" s="43"/>
      <c r="E16" s="9"/>
      <c r="F16" s="7">
        <v>550000</v>
      </c>
      <c r="G16" s="7"/>
      <c r="H16" s="13" t="s">
        <v>95</v>
      </c>
    </row>
    <row r="17" spans="1:8" s="2" customFormat="1" ht="30">
      <c r="A17" s="30"/>
      <c r="B17" s="20" t="s">
        <v>27</v>
      </c>
      <c r="C17" s="14" t="s">
        <v>96</v>
      </c>
      <c r="D17" s="43"/>
      <c r="E17" s="9"/>
      <c r="F17" s="7">
        <v>443000</v>
      </c>
      <c r="G17" s="7"/>
      <c r="H17" s="13" t="s">
        <v>97</v>
      </c>
    </row>
    <row r="18" spans="1:8" s="2" customFormat="1" ht="30">
      <c r="A18" s="30"/>
      <c r="B18" s="20" t="s">
        <v>27</v>
      </c>
      <c r="C18" s="14" t="s">
        <v>96</v>
      </c>
      <c r="D18" s="43"/>
      <c r="E18" s="9"/>
      <c r="F18" s="7">
        <v>27000</v>
      </c>
      <c r="G18" s="7"/>
      <c r="H18" s="13" t="s">
        <v>98</v>
      </c>
    </row>
    <row r="19" spans="1:8" s="2" customFormat="1" ht="30">
      <c r="A19" s="30"/>
      <c r="B19" s="20" t="s">
        <v>27</v>
      </c>
      <c r="C19" s="14" t="s">
        <v>96</v>
      </c>
      <c r="D19" s="43"/>
      <c r="E19" s="9"/>
      <c r="F19" s="7">
        <v>468000</v>
      </c>
      <c r="G19" s="7"/>
      <c r="H19" s="13" t="s">
        <v>99</v>
      </c>
    </row>
    <row r="20" spans="1:8" s="2" customFormat="1" ht="30">
      <c r="A20" s="30"/>
      <c r="B20" s="20" t="s">
        <v>27</v>
      </c>
      <c r="C20" s="14" t="s">
        <v>100</v>
      </c>
      <c r="D20" s="43"/>
      <c r="E20" s="9"/>
      <c r="F20" s="7">
        <v>475000</v>
      </c>
      <c r="G20" s="7"/>
      <c r="H20" s="13" t="s">
        <v>101</v>
      </c>
    </row>
    <row r="21" spans="1:8" s="2" customFormat="1" ht="30">
      <c r="A21" s="30"/>
      <c r="B21" s="20" t="s">
        <v>27</v>
      </c>
      <c r="C21" s="14" t="s">
        <v>100</v>
      </c>
      <c r="D21" s="43"/>
      <c r="E21" s="9"/>
      <c r="F21" s="7">
        <v>55000</v>
      </c>
      <c r="G21" s="7"/>
      <c r="H21" s="13" t="s">
        <v>102</v>
      </c>
    </row>
    <row r="22" spans="1:8" s="2" customFormat="1" ht="30">
      <c r="A22" s="30"/>
      <c r="B22" s="20" t="s">
        <v>27</v>
      </c>
      <c r="C22" s="14" t="s">
        <v>100</v>
      </c>
      <c r="D22" s="43"/>
      <c r="E22" s="9"/>
      <c r="F22" s="7">
        <v>649000</v>
      </c>
      <c r="G22" s="7"/>
      <c r="H22" s="13" t="s">
        <v>103</v>
      </c>
    </row>
    <row r="23" spans="1:8" s="2" customFormat="1" ht="30">
      <c r="A23" s="30"/>
      <c r="B23" s="20" t="s">
        <v>27</v>
      </c>
      <c r="C23" s="14" t="s">
        <v>104</v>
      </c>
      <c r="D23" s="43"/>
      <c r="E23" s="9"/>
      <c r="F23" s="7"/>
      <c r="G23" s="7">
        <v>64000</v>
      </c>
      <c r="H23" s="13" t="s">
        <v>465</v>
      </c>
    </row>
    <row r="24" spans="1:8" s="2" customFormat="1" ht="30">
      <c r="A24" s="30"/>
      <c r="B24" s="20" t="s">
        <v>27</v>
      </c>
      <c r="C24" s="14" t="s">
        <v>110</v>
      </c>
      <c r="D24" s="43"/>
      <c r="E24" s="9"/>
      <c r="F24" s="7">
        <v>272000</v>
      </c>
      <c r="G24" s="7"/>
      <c r="H24" s="13" t="s">
        <v>466</v>
      </c>
    </row>
    <row r="25" spans="1:8" s="2" customFormat="1" ht="30">
      <c r="A25" s="30"/>
      <c r="B25" s="20" t="s">
        <v>27</v>
      </c>
      <c r="C25" s="14" t="s">
        <v>111</v>
      </c>
      <c r="D25" s="43"/>
      <c r="E25" s="9"/>
      <c r="F25" s="7">
        <v>2423000</v>
      </c>
      <c r="G25" s="7"/>
      <c r="H25" s="13" t="s">
        <v>467</v>
      </c>
    </row>
    <row r="26" spans="1:8" s="2" customFormat="1" ht="15.75">
      <c r="A26" s="33"/>
      <c r="B26" s="16" t="s">
        <v>105</v>
      </c>
      <c r="C26" s="15"/>
      <c r="D26" s="43"/>
      <c r="E26" s="9"/>
      <c r="F26" s="10">
        <f>SUM(F10:F25)</f>
        <v>13170000</v>
      </c>
      <c r="G26" s="10">
        <f>SUM(G10:G25)</f>
        <v>10770000</v>
      </c>
      <c r="H26" s="34"/>
    </row>
    <row r="27" spans="1:8" s="2" customFormat="1" ht="39">
      <c r="A27" s="30"/>
      <c r="B27" s="20" t="s">
        <v>59</v>
      </c>
      <c r="C27" s="14" t="s">
        <v>173</v>
      </c>
      <c r="D27" s="44" t="s">
        <v>106</v>
      </c>
      <c r="E27" s="9"/>
      <c r="F27" s="7"/>
      <c r="G27" s="7">
        <v>190000</v>
      </c>
      <c r="H27" s="49" t="s">
        <v>470</v>
      </c>
    </row>
    <row r="28" spans="1:8" s="2" customFormat="1" ht="30">
      <c r="A28" s="30"/>
      <c r="B28" s="20" t="s">
        <v>59</v>
      </c>
      <c r="C28" s="14" t="s">
        <v>173</v>
      </c>
      <c r="D28" s="44" t="s">
        <v>468</v>
      </c>
      <c r="E28" s="9"/>
      <c r="F28" s="7"/>
      <c r="G28" s="7">
        <v>147000</v>
      </c>
      <c r="H28" s="13" t="s">
        <v>469</v>
      </c>
    </row>
    <row r="29" spans="1:8" s="2" customFormat="1" ht="43.5">
      <c r="A29" s="33"/>
      <c r="B29" s="16" t="s">
        <v>60</v>
      </c>
      <c r="C29" s="15"/>
      <c r="D29" s="45"/>
      <c r="E29" s="9"/>
      <c r="F29" s="10">
        <f>SUM(F27:F28)</f>
        <v>0</v>
      </c>
      <c r="G29" s="10">
        <f>SUM(G27:G28)</f>
        <v>337000</v>
      </c>
      <c r="H29" s="34"/>
    </row>
    <row r="30" spans="1:8" s="2" customFormat="1" ht="30">
      <c r="A30" s="33"/>
      <c r="B30" s="16" t="s">
        <v>62</v>
      </c>
      <c r="C30" s="15"/>
      <c r="D30" s="45"/>
      <c r="E30" s="9"/>
      <c r="F30" s="10"/>
      <c r="G30" s="10">
        <v>174000</v>
      </c>
      <c r="H30" s="13" t="s">
        <v>63</v>
      </c>
    </row>
    <row r="31" spans="1:8" ht="15.75">
      <c r="A31" s="8"/>
      <c r="B31" s="9" t="s">
        <v>14</v>
      </c>
      <c r="C31" s="9"/>
      <c r="D31" s="45"/>
      <c r="E31" s="9"/>
      <c r="F31" s="10">
        <f>F9+F26+F29+F30</f>
        <v>15520000</v>
      </c>
      <c r="G31" s="10">
        <f>G9+G26+G29+G30</f>
        <v>11281000</v>
      </c>
      <c r="H31" s="12"/>
    </row>
    <row r="32" spans="1:8" ht="15.75">
      <c r="A32" s="8"/>
      <c r="B32" s="9" t="s">
        <v>22</v>
      </c>
      <c r="C32" s="6"/>
      <c r="D32" s="43"/>
      <c r="E32" s="6"/>
      <c r="F32" s="138">
        <f>F31-G31</f>
        <v>4239000</v>
      </c>
      <c r="G32" s="138"/>
      <c r="H32" s="12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spans="6:7" ht="15.75">
      <c r="F71" s="1"/>
      <c r="G71" s="1"/>
    </row>
    <row r="72" spans="6:7" ht="15.75">
      <c r="F72" s="1"/>
      <c r="G72" s="1"/>
    </row>
    <row r="73" spans="6:7" ht="15.75">
      <c r="F73" s="1"/>
      <c r="G73" s="1"/>
    </row>
    <row r="74" spans="6:7" ht="15.75">
      <c r="F74" s="1"/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  <row r="107" ht="15.75">
      <c r="G107" s="1"/>
    </row>
    <row r="108" ht="15.75">
      <c r="G108" s="1"/>
    </row>
    <row r="109" ht="15.75">
      <c r="G109" s="1"/>
    </row>
    <row r="110" ht="15.75">
      <c r="G110" s="1"/>
    </row>
  </sheetData>
  <mergeCells count="7">
    <mergeCell ref="F1:H1"/>
    <mergeCell ref="A1:B1"/>
    <mergeCell ref="A2:B2"/>
    <mergeCell ref="F32:G32"/>
    <mergeCell ref="F7:G7"/>
    <mergeCell ref="A4:H4"/>
    <mergeCell ref="A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100"/>
  <sheetViews>
    <sheetView workbookViewId="0" topLeftCell="A1">
      <selection activeCell="H19" sqref="H19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41" t="s">
        <v>31</v>
      </c>
      <c r="B1" s="141"/>
      <c r="F1" s="142" t="s">
        <v>33</v>
      </c>
      <c r="G1" s="142"/>
      <c r="H1" s="142"/>
    </row>
    <row r="2" spans="1:2" ht="15.75">
      <c r="A2" s="141" t="s">
        <v>1</v>
      </c>
      <c r="B2" s="141"/>
    </row>
    <row r="3" spans="1:2" ht="15.75">
      <c r="A3" s="25"/>
      <c r="B3" s="25"/>
    </row>
    <row r="4" spans="1:8" ht="15.75">
      <c r="A4" s="139" t="s">
        <v>13</v>
      </c>
      <c r="B4" s="139"/>
      <c r="C4" s="139"/>
      <c r="D4" s="139"/>
      <c r="E4" s="139"/>
      <c r="F4" s="139"/>
      <c r="G4" s="139"/>
      <c r="H4" s="139"/>
    </row>
    <row r="5" spans="1:8" ht="15.75">
      <c r="A5" s="139" t="s">
        <v>3</v>
      </c>
      <c r="B5" s="139"/>
      <c r="C5" s="139"/>
      <c r="D5" s="139"/>
      <c r="E5" s="139"/>
      <c r="F5" s="139"/>
      <c r="G5" s="139"/>
      <c r="H5" s="13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39" t="s">
        <v>8</v>
      </c>
      <c r="G9" s="13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30">
        <v>40162</v>
      </c>
      <c r="B11" s="26" t="s">
        <v>28</v>
      </c>
      <c r="C11" s="14" t="s">
        <v>86</v>
      </c>
      <c r="D11" s="14"/>
      <c r="E11" s="14"/>
      <c r="F11" s="7">
        <v>800000</v>
      </c>
      <c r="G11" s="7"/>
      <c r="H11" s="13" t="s">
        <v>242</v>
      </c>
    </row>
    <row r="12" spans="1:8" ht="15.75">
      <c r="A12" s="33"/>
      <c r="B12" s="26" t="s">
        <v>28</v>
      </c>
      <c r="C12" s="14" t="s">
        <v>86</v>
      </c>
      <c r="D12" s="14"/>
      <c r="E12" s="14"/>
      <c r="F12" s="7">
        <v>200000</v>
      </c>
      <c r="G12" s="7"/>
      <c r="H12" s="13" t="s">
        <v>243</v>
      </c>
    </row>
    <row r="13" spans="1:8" ht="31.5">
      <c r="A13" s="33"/>
      <c r="B13" s="27" t="s">
        <v>29</v>
      </c>
      <c r="C13" s="14"/>
      <c r="D13" s="14"/>
      <c r="E13" s="14"/>
      <c r="F13" s="10">
        <f>SUM(F11:F12)</f>
        <v>1000000</v>
      </c>
      <c r="G13" s="7"/>
      <c r="H13" s="13"/>
    </row>
    <row r="14" spans="1:8" ht="15.75">
      <c r="A14" s="33"/>
      <c r="B14" s="27" t="s">
        <v>30</v>
      </c>
      <c r="C14" s="14" t="s">
        <v>211</v>
      </c>
      <c r="D14" s="14"/>
      <c r="E14" s="14"/>
      <c r="F14" s="10">
        <v>4578000</v>
      </c>
      <c r="G14" s="7"/>
      <c r="H14" s="13" t="s">
        <v>213</v>
      </c>
    </row>
    <row r="15" spans="1:8" ht="30">
      <c r="A15" s="30"/>
      <c r="B15" s="27" t="s">
        <v>36</v>
      </c>
      <c r="C15" s="14" t="s">
        <v>211</v>
      </c>
      <c r="D15" s="14"/>
      <c r="E15" s="14"/>
      <c r="F15" s="10">
        <v>1465000</v>
      </c>
      <c r="G15" s="7"/>
      <c r="H15" s="13" t="s">
        <v>481</v>
      </c>
    </row>
    <row r="16" spans="1:8" ht="15.75">
      <c r="A16" s="30"/>
      <c r="B16" s="26" t="s">
        <v>24</v>
      </c>
      <c r="C16" s="14" t="s">
        <v>87</v>
      </c>
      <c r="D16" s="14"/>
      <c r="E16" s="14"/>
      <c r="F16" s="7"/>
      <c r="G16" s="7">
        <v>12000</v>
      </c>
      <c r="H16" s="13" t="s">
        <v>24</v>
      </c>
    </row>
    <row r="17" spans="1:8" ht="15.75">
      <c r="A17" s="30"/>
      <c r="B17" s="26" t="s">
        <v>24</v>
      </c>
      <c r="C17" s="14" t="s">
        <v>87</v>
      </c>
      <c r="D17" s="14"/>
      <c r="E17" s="14"/>
      <c r="F17" s="7">
        <v>389000</v>
      </c>
      <c r="G17" s="7"/>
      <c r="H17" s="13" t="s">
        <v>24</v>
      </c>
    </row>
    <row r="18" spans="1:8" ht="15.75">
      <c r="A18" s="30"/>
      <c r="B18" s="26" t="s">
        <v>24</v>
      </c>
      <c r="C18" s="14" t="s">
        <v>238</v>
      </c>
      <c r="D18" s="14"/>
      <c r="E18" s="14"/>
      <c r="F18" s="7">
        <v>156000</v>
      </c>
      <c r="G18" s="7"/>
      <c r="H18" s="13" t="s">
        <v>24</v>
      </c>
    </row>
    <row r="19" spans="1:8" ht="15.75">
      <c r="A19" s="30"/>
      <c r="B19" s="26" t="s">
        <v>24</v>
      </c>
      <c r="C19" s="14" t="s">
        <v>202</v>
      </c>
      <c r="D19" s="14"/>
      <c r="E19" s="14"/>
      <c r="F19" s="7">
        <v>160000</v>
      </c>
      <c r="G19" s="7"/>
      <c r="H19" s="13" t="s">
        <v>244</v>
      </c>
    </row>
    <row r="20" spans="1:8" s="2" customFormat="1" ht="31.5">
      <c r="A20" s="33"/>
      <c r="B20" s="27" t="s">
        <v>40</v>
      </c>
      <c r="C20" s="15"/>
      <c r="D20" s="15"/>
      <c r="E20" s="15"/>
      <c r="F20" s="10">
        <f>SUM(F16:F19)</f>
        <v>705000</v>
      </c>
      <c r="G20" s="10">
        <f>SUM(G16:G19)</f>
        <v>12000</v>
      </c>
      <c r="H20" s="34"/>
    </row>
    <row r="21" spans="1:8" s="2" customFormat="1" ht="15.75">
      <c r="A21" s="33"/>
      <c r="B21" s="27" t="s">
        <v>14</v>
      </c>
      <c r="C21" s="15"/>
      <c r="D21" s="15"/>
      <c r="E21" s="15"/>
      <c r="F21" s="10">
        <f>F13+F14+F15+F20</f>
        <v>7748000</v>
      </c>
      <c r="G21" s="10">
        <f>G13+G14+G15+G20</f>
        <v>12000</v>
      </c>
      <c r="H21" s="34"/>
    </row>
    <row r="22" spans="1:8" ht="15.75">
      <c r="A22" s="8"/>
      <c r="B22" s="9" t="s">
        <v>22</v>
      </c>
      <c r="C22" s="6"/>
      <c r="D22" s="6"/>
      <c r="E22" s="6"/>
      <c r="F22" s="138">
        <f>F21-G21</f>
        <v>7736000</v>
      </c>
      <c r="G22" s="138"/>
      <c r="H22" s="12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5:H5"/>
    <mergeCell ref="F9:G9"/>
    <mergeCell ref="F22:G22"/>
    <mergeCell ref="A1:B1"/>
    <mergeCell ref="F1:H1"/>
    <mergeCell ref="A2:B2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H100"/>
  <sheetViews>
    <sheetView workbookViewId="0" topLeftCell="A1">
      <selection activeCell="H25" sqref="H25"/>
    </sheetView>
  </sheetViews>
  <sheetFormatPr defaultColWidth="9.00390625" defaultRowHeight="15.75"/>
  <cols>
    <col min="1" max="1" width="9.875" style="0" bestFit="1" customWidth="1"/>
    <col min="2" max="2" width="27.625" style="0" customWidth="1"/>
    <col min="3" max="3" width="16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41" t="s">
        <v>31</v>
      </c>
      <c r="B1" s="141"/>
      <c r="C1" s="39"/>
      <c r="F1" s="142" t="s">
        <v>73</v>
      </c>
      <c r="G1" s="142"/>
      <c r="H1" s="142"/>
    </row>
    <row r="2" spans="1:3" ht="15.75">
      <c r="A2" s="141" t="s">
        <v>1</v>
      </c>
      <c r="B2" s="141"/>
      <c r="C2" s="39"/>
    </row>
    <row r="3" spans="1:2" ht="15.75">
      <c r="A3" s="25"/>
      <c r="B3" s="25"/>
    </row>
    <row r="4" spans="1:8" ht="15.75">
      <c r="A4" s="139" t="s">
        <v>13</v>
      </c>
      <c r="B4" s="139"/>
      <c r="C4" s="139"/>
      <c r="D4" s="139"/>
      <c r="E4" s="139"/>
      <c r="F4" s="139"/>
      <c r="G4" s="139"/>
      <c r="H4" s="139"/>
    </row>
    <row r="5" spans="1:8" ht="15.75">
      <c r="A5" s="139" t="s">
        <v>18</v>
      </c>
      <c r="B5" s="139"/>
      <c r="C5" s="139"/>
      <c r="D5" s="139"/>
      <c r="E5" s="139"/>
      <c r="F5" s="139"/>
      <c r="G5" s="139"/>
      <c r="H5" s="13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39" t="s">
        <v>8</v>
      </c>
      <c r="G9" s="13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15.75">
      <c r="A11" s="30">
        <v>40162</v>
      </c>
      <c r="B11" s="27" t="s">
        <v>30</v>
      </c>
      <c r="C11" s="14" t="s">
        <v>238</v>
      </c>
      <c r="D11" s="15"/>
      <c r="E11" s="15"/>
      <c r="F11" s="10"/>
      <c r="G11" s="10">
        <v>2500000</v>
      </c>
      <c r="H11" s="13" t="s">
        <v>30</v>
      </c>
    </row>
    <row r="12" spans="1:8" s="2" customFormat="1" ht="15.75">
      <c r="A12" s="33"/>
      <c r="B12" s="27" t="s">
        <v>36</v>
      </c>
      <c r="C12" s="14" t="s">
        <v>238</v>
      </c>
      <c r="D12" s="15"/>
      <c r="E12" s="15"/>
      <c r="F12" s="10"/>
      <c r="G12" s="10">
        <v>500000</v>
      </c>
      <c r="H12" s="13" t="s">
        <v>36</v>
      </c>
    </row>
    <row r="13" spans="1:8" s="2" customFormat="1" ht="15.75">
      <c r="A13" s="33"/>
      <c r="B13" s="27" t="s">
        <v>24</v>
      </c>
      <c r="C13" s="14" t="s">
        <v>238</v>
      </c>
      <c r="D13" s="15"/>
      <c r="E13" s="15"/>
      <c r="F13" s="10">
        <v>3000000</v>
      </c>
      <c r="G13" s="10"/>
      <c r="H13" s="13" t="s">
        <v>24</v>
      </c>
    </row>
    <row r="14" spans="1:8" s="2" customFormat="1" ht="15.75">
      <c r="A14" s="33"/>
      <c r="B14" s="27" t="s">
        <v>24</v>
      </c>
      <c r="C14" s="14" t="s">
        <v>497</v>
      </c>
      <c r="D14" s="15"/>
      <c r="E14" s="15"/>
      <c r="F14" s="10"/>
      <c r="G14" s="10">
        <v>400000</v>
      </c>
      <c r="H14" s="13" t="s">
        <v>24</v>
      </c>
    </row>
    <row r="15" spans="1:8" s="2" customFormat="1" ht="30">
      <c r="A15" s="33"/>
      <c r="B15" s="26" t="s">
        <v>28</v>
      </c>
      <c r="C15" s="14" t="s">
        <v>238</v>
      </c>
      <c r="D15" s="14"/>
      <c r="E15" s="14"/>
      <c r="F15" s="7"/>
      <c r="G15" s="7">
        <v>1527000</v>
      </c>
      <c r="H15" s="13" t="s">
        <v>245</v>
      </c>
    </row>
    <row r="16" spans="1:8" s="2" customFormat="1" ht="15.75">
      <c r="A16" s="33"/>
      <c r="B16" s="26" t="s">
        <v>28</v>
      </c>
      <c r="C16" s="14" t="s">
        <v>497</v>
      </c>
      <c r="D16" s="14"/>
      <c r="E16" s="14"/>
      <c r="F16" s="7">
        <v>320000</v>
      </c>
      <c r="G16" s="7"/>
      <c r="H16" s="13" t="s">
        <v>498</v>
      </c>
    </row>
    <row r="17" spans="1:8" s="2" customFormat="1" ht="15.75">
      <c r="A17" s="33"/>
      <c r="B17" s="26" t="s">
        <v>28</v>
      </c>
      <c r="C17" s="14" t="s">
        <v>497</v>
      </c>
      <c r="D17" s="14"/>
      <c r="E17" s="14"/>
      <c r="F17" s="7">
        <v>80000</v>
      </c>
      <c r="G17" s="7"/>
      <c r="H17" s="13" t="s">
        <v>499</v>
      </c>
    </row>
    <row r="18" spans="1:8" s="2" customFormat="1" ht="30">
      <c r="A18" s="33"/>
      <c r="B18" s="26" t="s">
        <v>28</v>
      </c>
      <c r="C18" s="14" t="s">
        <v>238</v>
      </c>
      <c r="D18" s="14"/>
      <c r="E18" s="14"/>
      <c r="F18" s="7"/>
      <c r="G18" s="7">
        <v>305000</v>
      </c>
      <c r="H18" s="13" t="s">
        <v>246</v>
      </c>
    </row>
    <row r="19" spans="1:8" s="2" customFormat="1" ht="15.75">
      <c r="A19" s="33"/>
      <c r="B19" s="27" t="s">
        <v>29</v>
      </c>
      <c r="C19" s="14"/>
      <c r="D19" s="15"/>
      <c r="E19" s="15"/>
      <c r="F19" s="10">
        <f>SUM(F15:F18)</f>
        <v>400000</v>
      </c>
      <c r="G19" s="10">
        <f>SUM(G15:G18)</f>
        <v>1832000</v>
      </c>
      <c r="H19" s="13"/>
    </row>
    <row r="20" spans="1:8" s="2" customFormat="1" ht="31.5">
      <c r="A20" s="33"/>
      <c r="B20" s="27" t="s">
        <v>482</v>
      </c>
      <c r="C20" s="14" t="s">
        <v>238</v>
      </c>
      <c r="D20" s="15"/>
      <c r="E20" s="15"/>
      <c r="F20" s="10">
        <v>1832000</v>
      </c>
      <c r="G20" s="10"/>
      <c r="H20" s="13" t="s">
        <v>247</v>
      </c>
    </row>
    <row r="21" spans="1:8" s="2" customFormat="1" ht="15.75">
      <c r="A21" s="33"/>
      <c r="B21" s="27" t="s">
        <v>14</v>
      </c>
      <c r="C21" s="15"/>
      <c r="D21" s="15"/>
      <c r="E21" s="15"/>
      <c r="F21" s="10">
        <f>F11+F12+F13+F19+F20</f>
        <v>5232000</v>
      </c>
      <c r="G21" s="10">
        <f>G11+G12+G13+G19+G20+G14</f>
        <v>5232000</v>
      </c>
      <c r="H21" s="34"/>
    </row>
    <row r="22" spans="1:8" ht="15.75">
      <c r="A22" s="8"/>
      <c r="B22" s="9" t="s">
        <v>22</v>
      </c>
      <c r="C22" s="6"/>
      <c r="D22" s="6"/>
      <c r="E22" s="6"/>
      <c r="F22" s="138">
        <f>F21-G21</f>
        <v>0</v>
      </c>
      <c r="G22" s="138"/>
      <c r="H22" s="12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</sheetData>
  <mergeCells count="7">
    <mergeCell ref="A5:H5"/>
    <mergeCell ref="F9:G9"/>
    <mergeCell ref="F22:G22"/>
    <mergeCell ref="A1:B1"/>
    <mergeCell ref="A2:B2"/>
    <mergeCell ref="F1:H1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H92"/>
  <sheetViews>
    <sheetView workbookViewId="0" topLeftCell="A1">
      <selection activeCell="C18" sqref="C18:C19"/>
    </sheetView>
  </sheetViews>
  <sheetFormatPr defaultColWidth="9.00390625" defaultRowHeight="15.75"/>
  <cols>
    <col min="1" max="1" width="9.875" style="0" bestFit="1" customWidth="1"/>
    <col min="2" max="2" width="20.87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41" t="s">
        <v>74</v>
      </c>
      <c r="B1" s="141"/>
      <c r="C1" s="144"/>
      <c r="F1" s="142" t="s">
        <v>34</v>
      </c>
      <c r="G1" s="142"/>
      <c r="H1" s="142"/>
    </row>
    <row r="2" spans="1:3" ht="15.75">
      <c r="A2" s="141" t="s">
        <v>1</v>
      </c>
      <c r="B2" s="141"/>
      <c r="C2" s="144"/>
    </row>
    <row r="3" spans="1:2" ht="15.75">
      <c r="A3" s="25"/>
      <c r="B3" s="25"/>
    </row>
    <row r="4" spans="1:8" ht="15.75">
      <c r="A4" s="139" t="s">
        <v>2</v>
      </c>
      <c r="B4" s="139"/>
      <c r="C4" s="139"/>
      <c r="D4" s="139"/>
      <c r="E4" s="139"/>
      <c r="F4" s="139"/>
      <c r="G4" s="139"/>
      <c r="H4" s="139"/>
    </row>
    <row r="5" spans="1:8" ht="15.75">
      <c r="A5" s="139" t="s">
        <v>3</v>
      </c>
      <c r="B5" s="139"/>
      <c r="C5" s="139"/>
      <c r="D5" s="139"/>
      <c r="E5" s="139"/>
      <c r="F5" s="139"/>
      <c r="G5" s="139"/>
      <c r="H5" s="13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139" t="s">
        <v>8</v>
      </c>
      <c r="G7" s="139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27.75" customHeight="1">
      <c r="A9" s="2"/>
      <c r="B9" s="2"/>
      <c r="C9" s="2"/>
      <c r="D9" s="2"/>
      <c r="E9" s="2"/>
      <c r="F9" s="4"/>
      <c r="G9" s="4"/>
      <c r="H9" s="2"/>
    </row>
    <row r="10" spans="1:8" s="19" customFormat="1" ht="15.75">
      <c r="A10" s="30">
        <v>40162</v>
      </c>
      <c r="B10" s="26" t="s">
        <v>25</v>
      </c>
      <c r="C10" s="14" t="s">
        <v>87</v>
      </c>
      <c r="D10" s="14"/>
      <c r="E10" s="14"/>
      <c r="F10" s="7">
        <v>8000</v>
      </c>
      <c r="G10" s="7"/>
      <c r="H10" s="13" t="s">
        <v>71</v>
      </c>
    </row>
    <row r="11" spans="1:8" s="19" customFormat="1" ht="15.75">
      <c r="A11" s="33"/>
      <c r="B11" s="26" t="s">
        <v>25</v>
      </c>
      <c r="C11" s="14" t="s">
        <v>86</v>
      </c>
      <c r="D11" s="14"/>
      <c r="E11" s="14"/>
      <c r="F11" s="7">
        <v>900000</v>
      </c>
      <c r="G11" s="7"/>
      <c r="H11" s="13" t="s">
        <v>241</v>
      </c>
    </row>
    <row r="12" spans="1:8" s="19" customFormat="1" ht="15.75">
      <c r="A12" s="33"/>
      <c r="B12" s="26" t="s">
        <v>25</v>
      </c>
      <c r="C12" s="14" t="s">
        <v>211</v>
      </c>
      <c r="D12" s="14"/>
      <c r="E12" s="14"/>
      <c r="F12" s="7">
        <v>10727000</v>
      </c>
      <c r="G12" s="7"/>
      <c r="H12" s="13" t="s">
        <v>248</v>
      </c>
    </row>
    <row r="13" spans="1:8" s="19" customFormat="1" ht="15.75">
      <c r="A13" s="30"/>
      <c r="B13" s="26" t="s">
        <v>25</v>
      </c>
      <c r="C13" s="14" t="s">
        <v>96</v>
      </c>
      <c r="D13" s="14"/>
      <c r="E13" s="14"/>
      <c r="F13" s="7">
        <v>71000</v>
      </c>
      <c r="G13" s="7"/>
      <c r="H13" s="13" t="s">
        <v>234</v>
      </c>
    </row>
    <row r="14" spans="1:8" s="19" customFormat="1" ht="15.75">
      <c r="A14" s="30"/>
      <c r="B14" s="26" t="s">
        <v>25</v>
      </c>
      <c r="C14" s="14" t="s">
        <v>223</v>
      </c>
      <c r="D14" s="14"/>
      <c r="E14" s="14"/>
      <c r="F14" s="7">
        <v>582000</v>
      </c>
      <c r="G14" s="7"/>
      <c r="H14" s="13" t="s">
        <v>248</v>
      </c>
    </row>
    <row r="15" spans="1:8" s="19" customFormat="1" ht="15.75">
      <c r="A15" s="30"/>
      <c r="B15" s="26" t="s">
        <v>25</v>
      </c>
      <c r="C15" s="14" t="s">
        <v>100</v>
      </c>
      <c r="D15" s="14"/>
      <c r="E15" s="14"/>
      <c r="F15" s="7">
        <v>198000</v>
      </c>
      <c r="G15" s="7"/>
      <c r="H15" s="13" t="s">
        <v>71</v>
      </c>
    </row>
    <row r="16" spans="1:8" s="2" customFormat="1" ht="31.5">
      <c r="A16" s="33"/>
      <c r="B16" s="27" t="s">
        <v>42</v>
      </c>
      <c r="C16" s="15"/>
      <c r="D16" s="15"/>
      <c r="E16" s="15"/>
      <c r="F16" s="10">
        <f>SUM(F10:F15)</f>
        <v>12486000</v>
      </c>
      <c r="G16" s="10">
        <f>SUM(G10:G15)</f>
        <v>0</v>
      </c>
      <c r="H16" s="34"/>
    </row>
    <row r="17" spans="1:8" ht="15.75">
      <c r="A17" s="8"/>
      <c r="B17" s="9" t="s">
        <v>22</v>
      </c>
      <c r="C17" s="6"/>
      <c r="D17" s="6"/>
      <c r="E17" s="6"/>
      <c r="F17" s="138">
        <f>F16-G16</f>
        <v>12486000</v>
      </c>
      <c r="G17" s="138"/>
      <c r="H17" s="12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F17:G17"/>
    <mergeCell ref="A5:H5"/>
    <mergeCell ref="F7:G7"/>
    <mergeCell ref="F1:H1"/>
    <mergeCell ref="A4:H4"/>
    <mergeCell ref="A1:C1"/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H104"/>
  <sheetViews>
    <sheetView workbookViewId="0" topLeftCell="A10">
      <selection activeCell="I24" sqref="I24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41" t="s">
        <v>74</v>
      </c>
      <c r="B1" s="141"/>
      <c r="F1" s="142" t="s">
        <v>35</v>
      </c>
      <c r="G1" s="142"/>
      <c r="H1" s="142"/>
    </row>
    <row r="2" spans="1:2" ht="15.75">
      <c r="A2" s="141" t="s">
        <v>1</v>
      </c>
      <c r="B2" s="141"/>
    </row>
    <row r="3" spans="1:8" ht="15.75">
      <c r="A3" s="139" t="s">
        <v>13</v>
      </c>
      <c r="B3" s="139"/>
      <c r="C3" s="139"/>
      <c r="D3" s="139"/>
      <c r="E3" s="139"/>
      <c r="F3" s="139"/>
      <c r="G3" s="139"/>
      <c r="H3" s="139"/>
    </row>
    <row r="4" spans="1:8" ht="15.75">
      <c r="A4" s="139" t="s">
        <v>3</v>
      </c>
      <c r="B4" s="139"/>
      <c r="C4" s="139"/>
      <c r="D4" s="139"/>
      <c r="E4" s="139"/>
      <c r="F4" s="139"/>
      <c r="G4" s="139"/>
      <c r="H4" s="139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139" t="s">
        <v>8</v>
      </c>
      <c r="G6" s="139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19" customFormat="1" ht="15.75">
      <c r="A8" s="30">
        <v>40162</v>
      </c>
      <c r="B8" s="26" t="s">
        <v>28</v>
      </c>
      <c r="C8" s="14" t="s">
        <v>86</v>
      </c>
      <c r="D8" s="14"/>
      <c r="E8" s="14"/>
      <c r="F8" s="7">
        <v>400000</v>
      </c>
      <c r="G8" s="7"/>
      <c r="H8" s="13" t="s">
        <v>249</v>
      </c>
    </row>
    <row r="9" spans="1:8" s="19" customFormat="1" ht="15.75">
      <c r="A9" s="33"/>
      <c r="B9" s="26" t="s">
        <v>28</v>
      </c>
      <c r="C9" s="14" t="s">
        <v>86</v>
      </c>
      <c r="D9" s="14"/>
      <c r="E9" s="14"/>
      <c r="F9" s="7">
        <v>100000</v>
      </c>
      <c r="G9" s="7"/>
      <c r="H9" s="13" t="s">
        <v>252</v>
      </c>
    </row>
    <row r="10" spans="1:8" s="19" customFormat="1" ht="30">
      <c r="A10" s="33"/>
      <c r="B10" s="26" t="s">
        <v>28</v>
      </c>
      <c r="C10" s="14" t="s">
        <v>86</v>
      </c>
      <c r="D10" s="14"/>
      <c r="E10" s="14"/>
      <c r="F10" s="7">
        <v>320000</v>
      </c>
      <c r="G10" s="7"/>
      <c r="H10" s="13" t="s">
        <v>250</v>
      </c>
    </row>
    <row r="11" spans="1:8" s="19" customFormat="1" ht="30">
      <c r="A11" s="33"/>
      <c r="B11" s="26" t="s">
        <v>28</v>
      </c>
      <c r="C11" s="14" t="s">
        <v>86</v>
      </c>
      <c r="D11" s="14"/>
      <c r="E11" s="14"/>
      <c r="F11" s="7">
        <v>80000</v>
      </c>
      <c r="G11" s="7"/>
      <c r="H11" s="13" t="s">
        <v>251</v>
      </c>
    </row>
    <row r="12" spans="1:8" s="2" customFormat="1" ht="31.5">
      <c r="A12" s="33"/>
      <c r="B12" s="27" t="s">
        <v>29</v>
      </c>
      <c r="C12" s="15"/>
      <c r="D12" s="15"/>
      <c r="E12" s="15"/>
      <c r="F12" s="10">
        <f>SUM(F8:F11)</f>
        <v>900000</v>
      </c>
      <c r="G12" s="10"/>
      <c r="H12" s="34"/>
    </row>
    <row r="13" spans="1:8" s="19" customFormat="1" ht="15.75">
      <c r="A13" s="30"/>
      <c r="B13" s="26" t="s">
        <v>30</v>
      </c>
      <c r="C13" s="14" t="s">
        <v>87</v>
      </c>
      <c r="D13" s="14"/>
      <c r="E13" s="14"/>
      <c r="F13" s="7">
        <v>8000</v>
      </c>
      <c r="G13" s="7"/>
      <c r="H13" s="13" t="s">
        <v>65</v>
      </c>
    </row>
    <row r="14" spans="1:8" s="19" customFormat="1" ht="15.75">
      <c r="A14" s="30"/>
      <c r="B14" s="26" t="s">
        <v>30</v>
      </c>
      <c r="C14" s="14" t="s">
        <v>211</v>
      </c>
      <c r="D14" s="14"/>
      <c r="E14" s="14"/>
      <c r="F14" s="7">
        <v>7384000</v>
      </c>
      <c r="G14" s="7"/>
      <c r="H14" s="13" t="s">
        <v>213</v>
      </c>
    </row>
    <row r="15" spans="1:8" s="19" customFormat="1" ht="15.75">
      <c r="A15" s="30"/>
      <c r="B15" s="26" t="s">
        <v>30</v>
      </c>
      <c r="C15" s="14" t="s">
        <v>96</v>
      </c>
      <c r="D15" s="14"/>
      <c r="E15" s="14"/>
      <c r="F15" s="7">
        <v>62000</v>
      </c>
      <c r="G15" s="7"/>
      <c r="H15" s="13" t="s">
        <v>236</v>
      </c>
    </row>
    <row r="16" spans="1:8" s="19" customFormat="1" ht="30">
      <c r="A16" s="30"/>
      <c r="B16" s="26" t="s">
        <v>30</v>
      </c>
      <c r="C16" s="14" t="s">
        <v>223</v>
      </c>
      <c r="D16" s="14"/>
      <c r="E16" s="14"/>
      <c r="F16" s="7">
        <v>419000</v>
      </c>
      <c r="G16" s="7"/>
      <c r="H16" s="13" t="s">
        <v>253</v>
      </c>
    </row>
    <row r="17" spans="1:8" s="19" customFormat="1" ht="15.75">
      <c r="A17" s="30"/>
      <c r="B17" s="26" t="s">
        <v>30</v>
      </c>
      <c r="C17" s="14" t="s">
        <v>100</v>
      </c>
      <c r="D17" s="14"/>
      <c r="E17" s="14"/>
      <c r="F17" s="7">
        <v>172000</v>
      </c>
      <c r="G17" s="7"/>
      <c r="H17" s="13" t="s">
        <v>237</v>
      </c>
    </row>
    <row r="18" spans="1:8" s="2" customFormat="1" ht="15.75">
      <c r="A18" s="33"/>
      <c r="B18" s="27" t="s">
        <v>37</v>
      </c>
      <c r="C18" s="15"/>
      <c r="D18" s="15"/>
      <c r="E18" s="15"/>
      <c r="F18" s="10">
        <f>SUM(F13:F17)</f>
        <v>8045000</v>
      </c>
      <c r="G18" s="10">
        <f>SUM(G13:G15)</f>
        <v>0</v>
      </c>
      <c r="H18" s="34"/>
    </row>
    <row r="19" spans="1:8" s="19" customFormat="1" ht="30">
      <c r="A19" s="30"/>
      <c r="B19" s="26" t="s">
        <v>36</v>
      </c>
      <c r="C19" s="14" t="s">
        <v>211</v>
      </c>
      <c r="D19" s="14"/>
      <c r="E19" s="14"/>
      <c r="F19" s="7">
        <v>3343000</v>
      </c>
      <c r="G19" s="7"/>
      <c r="H19" s="13" t="s">
        <v>483</v>
      </c>
    </row>
    <row r="20" spans="1:8" s="19" customFormat="1" ht="30">
      <c r="A20" s="30"/>
      <c r="B20" s="26" t="s">
        <v>36</v>
      </c>
      <c r="C20" s="14" t="s">
        <v>96</v>
      </c>
      <c r="D20" s="14"/>
      <c r="E20" s="14"/>
      <c r="F20" s="7">
        <v>9000</v>
      </c>
      <c r="G20" s="7"/>
      <c r="H20" s="13" t="s">
        <v>257</v>
      </c>
    </row>
    <row r="21" spans="1:8" s="19" customFormat="1" ht="30">
      <c r="A21" s="30"/>
      <c r="B21" s="26" t="s">
        <v>36</v>
      </c>
      <c r="C21" s="14" t="s">
        <v>223</v>
      </c>
      <c r="D21" s="14"/>
      <c r="E21" s="14"/>
      <c r="F21" s="7">
        <v>134000</v>
      </c>
      <c r="G21" s="7"/>
      <c r="H21" s="13" t="s">
        <v>255</v>
      </c>
    </row>
    <row r="22" spans="1:8" s="19" customFormat="1" ht="30">
      <c r="A22" s="30"/>
      <c r="B22" s="26" t="s">
        <v>36</v>
      </c>
      <c r="C22" s="14" t="s">
        <v>100</v>
      </c>
      <c r="D22" s="14"/>
      <c r="E22" s="14"/>
      <c r="F22" s="7">
        <v>26000</v>
      </c>
      <c r="G22" s="7"/>
      <c r="H22" s="13" t="s">
        <v>256</v>
      </c>
    </row>
    <row r="23" spans="1:8" s="2" customFormat="1" ht="31.5">
      <c r="A23" s="33"/>
      <c r="B23" s="27" t="s">
        <v>75</v>
      </c>
      <c r="C23" s="15"/>
      <c r="D23" s="15"/>
      <c r="E23" s="15"/>
      <c r="F23" s="10">
        <f>SUM(F19:F22)</f>
        <v>3512000</v>
      </c>
      <c r="G23" s="10">
        <f>SUM(G19:G20)</f>
        <v>0</v>
      </c>
      <c r="H23" s="34"/>
    </row>
    <row r="24" spans="1:8" s="19" customFormat="1" ht="30">
      <c r="A24" s="30"/>
      <c r="B24" s="27" t="s">
        <v>24</v>
      </c>
      <c r="C24" s="14" t="s">
        <v>223</v>
      </c>
      <c r="D24" s="14"/>
      <c r="E24" s="14"/>
      <c r="F24" s="10">
        <v>29000</v>
      </c>
      <c r="G24" s="7"/>
      <c r="H24" s="13" t="s">
        <v>484</v>
      </c>
    </row>
    <row r="25" spans="1:8" ht="15.75">
      <c r="A25" s="8"/>
      <c r="B25" s="9" t="s">
        <v>14</v>
      </c>
      <c r="C25" s="6"/>
      <c r="D25" s="6"/>
      <c r="E25" s="6"/>
      <c r="F25" s="11">
        <f>F12+F18+F23+F24</f>
        <v>12486000</v>
      </c>
      <c r="G25" s="11">
        <f>G12+G18+G23+G24</f>
        <v>0</v>
      </c>
      <c r="H25" s="12"/>
    </row>
    <row r="26" spans="1:8" ht="15.75">
      <c r="A26" s="8"/>
      <c r="B26" s="9" t="s">
        <v>22</v>
      </c>
      <c r="C26" s="6"/>
      <c r="D26" s="6"/>
      <c r="E26" s="6"/>
      <c r="F26" s="138">
        <f>F25-G25</f>
        <v>12486000</v>
      </c>
      <c r="G26" s="138"/>
      <c r="H26" s="12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</sheetData>
  <mergeCells count="7">
    <mergeCell ref="A4:H4"/>
    <mergeCell ref="F6:G6"/>
    <mergeCell ref="F26:G26"/>
    <mergeCell ref="A1:B1"/>
    <mergeCell ref="F1:H1"/>
    <mergeCell ref="A2:B2"/>
    <mergeCell ref="A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H95"/>
  <sheetViews>
    <sheetView workbookViewId="0" topLeftCell="A1">
      <selection activeCell="D24" sqref="D24"/>
    </sheetView>
  </sheetViews>
  <sheetFormatPr defaultColWidth="9.00390625" defaultRowHeight="15.75"/>
  <cols>
    <col min="1" max="1" width="9.875" style="0" bestFit="1" customWidth="1"/>
    <col min="2" max="2" width="21.37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41" t="s">
        <v>50</v>
      </c>
      <c r="B1" s="141"/>
      <c r="F1" s="142" t="s">
        <v>51</v>
      </c>
      <c r="G1" s="142"/>
      <c r="H1" s="142"/>
    </row>
    <row r="2" spans="1:2" ht="15.75">
      <c r="A2" s="141" t="s">
        <v>1</v>
      </c>
      <c r="B2" s="141"/>
    </row>
    <row r="3" spans="1:2" ht="15.75">
      <c r="A3" s="25"/>
      <c r="B3" s="25"/>
    </row>
    <row r="4" spans="1:8" ht="15.75">
      <c r="A4" s="139" t="s">
        <v>2</v>
      </c>
      <c r="B4" s="139"/>
      <c r="C4" s="139"/>
      <c r="D4" s="139"/>
      <c r="E4" s="139"/>
      <c r="F4" s="139"/>
      <c r="G4" s="139"/>
      <c r="H4" s="139"/>
    </row>
    <row r="5" spans="1:8" ht="15.75">
      <c r="A5" s="139" t="s">
        <v>3</v>
      </c>
      <c r="B5" s="139"/>
      <c r="C5" s="139"/>
      <c r="D5" s="139"/>
      <c r="E5" s="139"/>
      <c r="F5" s="139"/>
      <c r="G5" s="139"/>
      <c r="H5" s="13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39" t="s">
        <v>8</v>
      </c>
      <c r="G9" s="13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15.75">
      <c r="A11" s="30">
        <v>40162</v>
      </c>
      <c r="B11" s="26" t="s">
        <v>25</v>
      </c>
      <c r="C11" s="14" t="s">
        <v>87</v>
      </c>
      <c r="D11" s="15"/>
      <c r="E11" s="15"/>
      <c r="F11" s="7">
        <v>510000</v>
      </c>
      <c r="G11" s="10"/>
      <c r="H11" s="13" t="s">
        <v>71</v>
      </c>
    </row>
    <row r="12" spans="1:8" s="19" customFormat="1" ht="15.75">
      <c r="A12" s="30"/>
      <c r="B12" s="26" t="s">
        <v>25</v>
      </c>
      <c r="C12" s="14" t="s">
        <v>86</v>
      </c>
      <c r="D12" s="14"/>
      <c r="E12" s="14"/>
      <c r="F12" s="7">
        <v>450000</v>
      </c>
      <c r="G12" s="7"/>
      <c r="H12" s="13" t="s">
        <v>241</v>
      </c>
    </row>
    <row r="13" spans="1:8" s="19" customFormat="1" ht="15.75">
      <c r="A13" s="30"/>
      <c r="B13" s="26" t="s">
        <v>25</v>
      </c>
      <c r="C13" s="14" t="s">
        <v>86</v>
      </c>
      <c r="D13" s="14"/>
      <c r="E13" s="14"/>
      <c r="F13" s="7">
        <v>550000</v>
      </c>
      <c r="G13" s="7"/>
      <c r="H13" s="13" t="s">
        <v>71</v>
      </c>
    </row>
    <row r="14" spans="1:8" s="19" customFormat="1" ht="30">
      <c r="A14" s="30"/>
      <c r="B14" s="26" t="s">
        <v>25</v>
      </c>
      <c r="C14" s="14" t="s">
        <v>211</v>
      </c>
      <c r="D14" s="14"/>
      <c r="E14" s="14"/>
      <c r="F14" s="7">
        <v>5312000</v>
      </c>
      <c r="G14" s="7"/>
      <c r="H14" s="13" t="s">
        <v>48</v>
      </c>
    </row>
    <row r="15" spans="1:8" s="19" customFormat="1" ht="15.75">
      <c r="A15" s="30"/>
      <c r="B15" s="26" t="s">
        <v>25</v>
      </c>
      <c r="C15" s="14" t="s">
        <v>100</v>
      </c>
      <c r="D15" s="14"/>
      <c r="E15" s="14"/>
      <c r="F15" s="7">
        <v>105000</v>
      </c>
      <c r="G15" s="7"/>
      <c r="H15" s="13" t="s">
        <v>71</v>
      </c>
    </row>
    <row r="16" spans="1:8" s="2" customFormat="1" ht="31.5">
      <c r="A16" s="33"/>
      <c r="B16" s="27" t="s">
        <v>42</v>
      </c>
      <c r="C16" s="15"/>
      <c r="D16" s="15"/>
      <c r="E16" s="15"/>
      <c r="F16" s="10">
        <f>SUM(F11:F15)</f>
        <v>6927000</v>
      </c>
      <c r="G16" s="10">
        <f>SUM(G12:G15)</f>
        <v>0</v>
      </c>
      <c r="H16" s="34"/>
    </row>
    <row r="17" spans="1:8" ht="15.75">
      <c r="A17" s="8"/>
      <c r="B17" s="9" t="s">
        <v>22</v>
      </c>
      <c r="C17" s="6"/>
      <c r="D17" s="6"/>
      <c r="E17" s="6"/>
      <c r="F17" s="138">
        <f>F16-G16</f>
        <v>6927000</v>
      </c>
      <c r="G17" s="138"/>
      <c r="H17" s="12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</sheetData>
  <mergeCells count="7">
    <mergeCell ref="A5:H5"/>
    <mergeCell ref="F9:G9"/>
    <mergeCell ref="F17:G17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H106"/>
  <sheetViews>
    <sheetView workbookViewId="0" topLeftCell="A4">
      <selection activeCell="B12" sqref="B12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41" t="s">
        <v>50</v>
      </c>
      <c r="B1" s="141"/>
      <c r="F1" s="142" t="s">
        <v>52</v>
      </c>
      <c r="G1" s="142"/>
      <c r="H1" s="142"/>
    </row>
    <row r="2" spans="1:2" ht="15.75">
      <c r="A2" s="141" t="s">
        <v>1</v>
      </c>
      <c r="B2" s="141"/>
    </row>
    <row r="3" spans="1:8" ht="15.75">
      <c r="A3" s="139" t="s">
        <v>13</v>
      </c>
      <c r="B3" s="139"/>
      <c r="C3" s="139"/>
      <c r="D3" s="139"/>
      <c r="E3" s="139"/>
      <c r="F3" s="139"/>
      <c r="G3" s="139"/>
      <c r="H3" s="139"/>
    </row>
    <row r="4" spans="1:8" ht="15.75">
      <c r="A4" s="139" t="s">
        <v>3</v>
      </c>
      <c r="B4" s="139"/>
      <c r="C4" s="139"/>
      <c r="D4" s="139"/>
      <c r="E4" s="139"/>
      <c r="F4" s="139"/>
      <c r="G4" s="139"/>
      <c r="H4" s="139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139" t="s">
        <v>8</v>
      </c>
      <c r="G6" s="139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30">
        <v>40162</v>
      </c>
      <c r="B8" s="26" t="s">
        <v>28</v>
      </c>
      <c r="C8" s="14" t="s">
        <v>86</v>
      </c>
      <c r="D8" s="14"/>
      <c r="E8" s="14"/>
      <c r="F8" s="7">
        <v>240000</v>
      </c>
      <c r="G8" s="7"/>
      <c r="H8" s="13" t="s">
        <v>258</v>
      </c>
    </row>
    <row r="9" spans="1:8" ht="15.75">
      <c r="A9" s="30"/>
      <c r="B9" s="26" t="s">
        <v>28</v>
      </c>
      <c r="C9" s="14" t="s">
        <v>86</v>
      </c>
      <c r="D9" s="14"/>
      <c r="E9" s="14"/>
      <c r="F9" s="7">
        <v>60000</v>
      </c>
      <c r="G9" s="7"/>
      <c r="H9" s="13" t="s">
        <v>259</v>
      </c>
    </row>
    <row r="10" spans="1:8" ht="15.75">
      <c r="A10" s="30"/>
      <c r="B10" s="26" t="s">
        <v>28</v>
      </c>
      <c r="C10" s="14" t="s">
        <v>86</v>
      </c>
      <c r="D10" s="14"/>
      <c r="E10" s="14"/>
      <c r="F10" s="7">
        <v>120000</v>
      </c>
      <c r="G10" s="7"/>
      <c r="H10" s="13" t="s">
        <v>260</v>
      </c>
    </row>
    <row r="11" spans="1:8" ht="15.75">
      <c r="A11" s="30"/>
      <c r="B11" s="26" t="s">
        <v>28</v>
      </c>
      <c r="C11" s="14" t="s">
        <v>86</v>
      </c>
      <c r="D11" s="14"/>
      <c r="E11" s="14"/>
      <c r="F11" s="7">
        <v>30000</v>
      </c>
      <c r="G11" s="7"/>
      <c r="H11" s="13" t="s">
        <v>261</v>
      </c>
    </row>
    <row r="12" spans="1:8" ht="31.5">
      <c r="A12" s="30"/>
      <c r="B12" s="27" t="s">
        <v>29</v>
      </c>
      <c r="C12" s="14"/>
      <c r="D12" s="14"/>
      <c r="E12" s="14"/>
      <c r="F12" s="10">
        <f>SUM(F8:F11)</f>
        <v>450000</v>
      </c>
      <c r="G12" s="7"/>
      <c r="H12" s="13"/>
    </row>
    <row r="13" spans="1:8" ht="15.75">
      <c r="A13" s="30"/>
      <c r="B13" s="26" t="s">
        <v>30</v>
      </c>
      <c r="C13" s="14" t="s">
        <v>211</v>
      </c>
      <c r="D13" s="14"/>
      <c r="E13" s="14"/>
      <c r="F13" s="7">
        <v>3979000</v>
      </c>
      <c r="G13" s="7"/>
      <c r="H13" s="13" t="s">
        <v>213</v>
      </c>
    </row>
    <row r="14" spans="1:8" ht="15.75">
      <c r="A14" s="30"/>
      <c r="B14" s="26" t="s">
        <v>30</v>
      </c>
      <c r="C14" s="14" t="s">
        <v>100</v>
      </c>
      <c r="D14" s="14"/>
      <c r="E14" s="14"/>
      <c r="F14" s="7">
        <v>91000</v>
      </c>
      <c r="G14" s="7"/>
      <c r="H14" s="13" t="s">
        <v>237</v>
      </c>
    </row>
    <row r="15" spans="1:8" s="2" customFormat="1" ht="31.5">
      <c r="A15" s="33"/>
      <c r="B15" s="27" t="s">
        <v>66</v>
      </c>
      <c r="C15" s="15"/>
      <c r="D15" s="15"/>
      <c r="E15" s="15"/>
      <c r="F15" s="10">
        <f>SUM(F13:F14)</f>
        <v>4070000</v>
      </c>
      <c r="G15" s="10"/>
      <c r="H15" s="34"/>
    </row>
    <row r="16" spans="1:8" s="19" customFormat="1" ht="30">
      <c r="A16" s="30"/>
      <c r="B16" s="26" t="s">
        <v>36</v>
      </c>
      <c r="C16" s="14" t="s">
        <v>211</v>
      </c>
      <c r="D16" s="14"/>
      <c r="E16" s="14"/>
      <c r="F16" s="7">
        <v>1333000</v>
      </c>
      <c r="G16" s="7"/>
      <c r="H16" s="13" t="s">
        <v>262</v>
      </c>
    </row>
    <row r="17" spans="1:8" s="19" customFormat="1" ht="30">
      <c r="A17" s="30"/>
      <c r="B17" s="26" t="s">
        <v>36</v>
      </c>
      <c r="C17" s="14" t="s">
        <v>100</v>
      </c>
      <c r="D17" s="14"/>
      <c r="E17" s="14"/>
      <c r="F17" s="7">
        <v>14000</v>
      </c>
      <c r="G17" s="7"/>
      <c r="H17" s="13" t="s">
        <v>263</v>
      </c>
    </row>
    <row r="18" spans="1:8" s="2" customFormat="1" ht="31.5">
      <c r="A18" s="33"/>
      <c r="B18" s="27" t="s">
        <v>75</v>
      </c>
      <c r="C18" s="15"/>
      <c r="D18" s="15"/>
      <c r="E18" s="15"/>
      <c r="F18" s="10">
        <f>SUM(F16:F17)</f>
        <v>1347000</v>
      </c>
      <c r="G18" s="10"/>
      <c r="H18" s="34"/>
    </row>
    <row r="19" spans="1:8" s="19" customFormat="1" ht="15.75">
      <c r="A19" s="30"/>
      <c r="B19" s="26" t="s">
        <v>24</v>
      </c>
      <c r="C19" s="14" t="s">
        <v>86</v>
      </c>
      <c r="D19" s="14"/>
      <c r="E19" s="14"/>
      <c r="F19" s="7">
        <v>48000</v>
      </c>
      <c r="G19" s="7"/>
      <c r="H19" s="13" t="s">
        <v>264</v>
      </c>
    </row>
    <row r="20" spans="1:8" s="19" customFormat="1" ht="15.75">
      <c r="A20" s="30"/>
      <c r="B20" s="26" t="s">
        <v>24</v>
      </c>
      <c r="C20" s="14" t="s">
        <v>86</v>
      </c>
      <c r="D20" s="14"/>
      <c r="E20" s="14"/>
      <c r="F20" s="7">
        <v>12000</v>
      </c>
      <c r="G20" s="7"/>
      <c r="H20" s="13" t="s">
        <v>265</v>
      </c>
    </row>
    <row r="21" spans="1:8" s="19" customFormat="1" ht="15.75">
      <c r="A21" s="30"/>
      <c r="B21" s="26" t="s">
        <v>24</v>
      </c>
      <c r="C21" s="14" t="s">
        <v>86</v>
      </c>
      <c r="D21" s="14"/>
      <c r="E21" s="14"/>
      <c r="F21" s="7">
        <v>364000</v>
      </c>
      <c r="G21" s="7"/>
      <c r="H21" s="13" t="s">
        <v>266</v>
      </c>
    </row>
    <row r="22" spans="1:8" s="19" customFormat="1" ht="30">
      <c r="A22" s="30"/>
      <c r="B22" s="26" t="s">
        <v>24</v>
      </c>
      <c r="C22" s="14" t="s">
        <v>86</v>
      </c>
      <c r="D22" s="14"/>
      <c r="E22" s="14"/>
      <c r="F22" s="7">
        <v>91000</v>
      </c>
      <c r="G22" s="7"/>
      <c r="H22" s="13" t="s">
        <v>267</v>
      </c>
    </row>
    <row r="23" spans="1:8" s="19" customFormat="1" ht="15.75">
      <c r="A23" s="30"/>
      <c r="B23" s="26" t="s">
        <v>24</v>
      </c>
      <c r="C23" s="14" t="s">
        <v>86</v>
      </c>
      <c r="D23" s="14"/>
      <c r="E23" s="14"/>
      <c r="F23" s="7">
        <v>28000</v>
      </c>
      <c r="G23" s="7"/>
      <c r="H23" s="13" t="s">
        <v>268</v>
      </c>
    </row>
    <row r="24" spans="1:8" s="19" customFormat="1" ht="15.75">
      <c r="A24" s="30"/>
      <c r="B24" s="26" t="s">
        <v>24</v>
      </c>
      <c r="C24" s="14" t="s">
        <v>86</v>
      </c>
      <c r="D24" s="14"/>
      <c r="E24" s="14"/>
      <c r="F24" s="7">
        <v>7000</v>
      </c>
      <c r="G24" s="7"/>
      <c r="H24" s="13" t="s">
        <v>485</v>
      </c>
    </row>
    <row r="25" spans="1:8" s="19" customFormat="1" ht="15.75">
      <c r="A25" s="30"/>
      <c r="B25" s="26" t="s">
        <v>24</v>
      </c>
      <c r="C25" s="14" t="s">
        <v>269</v>
      </c>
      <c r="D25" s="14"/>
      <c r="E25" s="14"/>
      <c r="F25" s="7">
        <v>510000</v>
      </c>
      <c r="G25" s="7"/>
      <c r="H25" s="13" t="s">
        <v>24</v>
      </c>
    </row>
    <row r="26" spans="1:8" s="2" customFormat="1" ht="31.5">
      <c r="A26" s="33"/>
      <c r="B26" s="27" t="s">
        <v>40</v>
      </c>
      <c r="C26" s="15"/>
      <c r="D26" s="15"/>
      <c r="E26" s="15"/>
      <c r="F26" s="10">
        <f>SUM(F19:F25)</f>
        <v>1060000</v>
      </c>
      <c r="G26" s="10"/>
      <c r="H26" s="34"/>
    </row>
    <row r="27" spans="1:8" s="2" customFormat="1" ht="15.75">
      <c r="A27" s="33"/>
      <c r="B27" s="27" t="s">
        <v>14</v>
      </c>
      <c r="C27" s="15"/>
      <c r="D27" s="15"/>
      <c r="E27" s="15"/>
      <c r="F27" s="10">
        <f>F12+F15+F18+F26</f>
        <v>6927000</v>
      </c>
      <c r="G27" s="10">
        <f>G12+G15+G18+G26</f>
        <v>0</v>
      </c>
      <c r="H27" s="34"/>
    </row>
    <row r="28" spans="1:8" ht="15.75">
      <c r="A28" s="8"/>
      <c r="B28" s="9" t="s">
        <v>22</v>
      </c>
      <c r="C28" s="6"/>
      <c r="D28" s="6"/>
      <c r="E28" s="6"/>
      <c r="F28" s="138">
        <f>F27-G27</f>
        <v>6927000</v>
      </c>
      <c r="G28" s="138"/>
      <c r="H28" s="12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</sheetData>
  <mergeCells count="7">
    <mergeCell ref="A4:H4"/>
    <mergeCell ref="F6:G6"/>
    <mergeCell ref="F28:G28"/>
    <mergeCell ref="A1:B1"/>
    <mergeCell ref="F1:H1"/>
    <mergeCell ref="A2:B2"/>
    <mergeCell ref="A3:H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H92"/>
  <sheetViews>
    <sheetView workbookViewId="0" topLeftCell="A1">
      <selection activeCell="A11" sqref="A11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18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41" t="s">
        <v>50</v>
      </c>
      <c r="B1" s="141"/>
      <c r="C1" s="39"/>
      <c r="F1" s="142" t="s">
        <v>84</v>
      </c>
      <c r="G1" s="142"/>
      <c r="H1" s="142"/>
    </row>
    <row r="2" spans="1:3" ht="15.75">
      <c r="A2" s="141" t="s">
        <v>1</v>
      </c>
      <c r="B2" s="141"/>
      <c r="C2" s="39"/>
    </row>
    <row r="3" spans="1:2" ht="15.75">
      <c r="A3" s="25"/>
      <c r="B3" s="25"/>
    </row>
    <row r="4" spans="1:8" ht="15.75">
      <c r="A4" s="139" t="s">
        <v>13</v>
      </c>
      <c r="B4" s="139"/>
      <c r="C4" s="139"/>
      <c r="D4" s="139"/>
      <c r="E4" s="139"/>
      <c r="F4" s="139"/>
      <c r="G4" s="139"/>
      <c r="H4" s="139"/>
    </row>
    <row r="5" spans="1:8" ht="15.75">
      <c r="A5" s="139" t="s">
        <v>18</v>
      </c>
      <c r="B5" s="139"/>
      <c r="C5" s="139"/>
      <c r="D5" s="139"/>
      <c r="E5" s="139"/>
      <c r="F5" s="139"/>
      <c r="G5" s="139"/>
      <c r="H5" s="13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39" t="s">
        <v>8</v>
      </c>
      <c r="G9" s="13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30">
        <v>40162</v>
      </c>
      <c r="B11" s="26" t="s">
        <v>24</v>
      </c>
      <c r="C11" s="14" t="s">
        <v>270</v>
      </c>
      <c r="D11" s="14"/>
      <c r="E11" s="14"/>
      <c r="F11" s="7">
        <v>500000</v>
      </c>
      <c r="G11" s="7"/>
      <c r="H11" s="13" t="s">
        <v>24</v>
      </c>
    </row>
    <row r="12" spans="1:8" ht="15.75">
      <c r="A12" s="33"/>
      <c r="B12" s="26" t="s">
        <v>30</v>
      </c>
      <c r="C12" s="14" t="s">
        <v>270</v>
      </c>
      <c r="D12" s="14"/>
      <c r="E12" s="14"/>
      <c r="F12" s="7"/>
      <c r="G12" s="7">
        <v>500000</v>
      </c>
      <c r="H12" s="13" t="s">
        <v>30</v>
      </c>
    </row>
    <row r="13" spans="1:8" s="2" customFormat="1" ht="15.75">
      <c r="A13" s="33"/>
      <c r="B13" s="27" t="s">
        <v>14</v>
      </c>
      <c r="C13" s="15"/>
      <c r="D13" s="15"/>
      <c r="E13" s="15"/>
      <c r="F13" s="10">
        <f>SUM(F11:F12)</f>
        <v>500000</v>
      </c>
      <c r="G13" s="10">
        <f>SUM(G11:G12)</f>
        <v>500000</v>
      </c>
      <c r="H13" s="34"/>
    </row>
    <row r="14" spans="1:8" ht="15.75">
      <c r="A14" s="8"/>
      <c r="B14" s="9" t="s">
        <v>22</v>
      </c>
      <c r="C14" s="6"/>
      <c r="D14" s="6"/>
      <c r="E14" s="6"/>
      <c r="F14" s="138">
        <f>F13-G13</f>
        <v>0</v>
      </c>
      <c r="G14" s="138"/>
      <c r="H14" s="12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9:G9"/>
    <mergeCell ref="F14:G14"/>
    <mergeCell ref="A1:B1"/>
    <mergeCell ref="A2:B2"/>
    <mergeCell ref="F1:H1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H97"/>
  <sheetViews>
    <sheetView workbookViewId="0" topLeftCell="A1">
      <selection activeCell="C21" sqref="C21"/>
    </sheetView>
  </sheetViews>
  <sheetFormatPr defaultColWidth="9.00390625" defaultRowHeight="15.75"/>
  <cols>
    <col min="1" max="1" width="9.875" style="0" bestFit="1" customWidth="1"/>
    <col min="2" max="2" width="21.00390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41" t="s">
        <v>53</v>
      </c>
      <c r="B1" s="141"/>
      <c r="C1" s="144"/>
      <c r="F1" s="142" t="s">
        <v>54</v>
      </c>
      <c r="G1" s="142"/>
      <c r="H1" s="142"/>
    </row>
    <row r="2" spans="1:3" ht="15.75">
      <c r="A2" s="141" t="s">
        <v>1</v>
      </c>
      <c r="B2" s="141"/>
      <c r="C2" s="144"/>
    </row>
    <row r="3" spans="1:2" ht="15.75">
      <c r="A3" s="25"/>
      <c r="B3" s="25"/>
    </row>
    <row r="4" spans="1:8" ht="15.75">
      <c r="A4" s="139" t="s">
        <v>2</v>
      </c>
      <c r="B4" s="139"/>
      <c r="C4" s="139"/>
      <c r="D4" s="139"/>
      <c r="E4" s="139"/>
      <c r="F4" s="139"/>
      <c r="G4" s="139"/>
      <c r="H4" s="139"/>
    </row>
    <row r="5" spans="1:8" ht="15.75">
      <c r="A5" s="139" t="s">
        <v>3</v>
      </c>
      <c r="B5" s="139"/>
      <c r="C5" s="139"/>
      <c r="D5" s="139"/>
      <c r="E5" s="139"/>
      <c r="F5" s="139"/>
      <c r="G5" s="139"/>
      <c r="H5" s="13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39" t="s">
        <v>8</v>
      </c>
      <c r="G9" s="13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47.25">
      <c r="A11" s="30">
        <v>40162</v>
      </c>
      <c r="B11" s="27" t="s">
        <v>59</v>
      </c>
      <c r="C11" s="14" t="s">
        <v>271</v>
      </c>
      <c r="D11" s="14"/>
      <c r="E11" s="14"/>
      <c r="F11" s="10">
        <v>110000</v>
      </c>
      <c r="G11" s="7"/>
      <c r="H11" s="13" t="s">
        <v>272</v>
      </c>
    </row>
    <row r="12" spans="1:8" s="19" customFormat="1" ht="15.75">
      <c r="A12" s="30"/>
      <c r="B12" s="26" t="s">
        <v>25</v>
      </c>
      <c r="C12" s="14" t="s">
        <v>87</v>
      </c>
      <c r="D12" s="14"/>
      <c r="E12" s="14"/>
      <c r="F12" s="7">
        <v>236000</v>
      </c>
      <c r="G12" s="7"/>
      <c r="H12" s="13" t="s">
        <v>71</v>
      </c>
    </row>
    <row r="13" spans="1:8" s="19" customFormat="1" ht="15.75">
      <c r="A13" s="30"/>
      <c r="B13" s="26" t="s">
        <v>25</v>
      </c>
      <c r="C13" s="14" t="s">
        <v>173</v>
      </c>
      <c r="D13" s="14"/>
      <c r="E13" s="14"/>
      <c r="F13" s="7"/>
      <c r="G13" s="7">
        <v>190000</v>
      </c>
      <c r="H13" s="13" t="s">
        <v>248</v>
      </c>
    </row>
    <row r="14" spans="1:8" s="19" customFormat="1" ht="15.75">
      <c r="A14" s="30"/>
      <c r="B14" s="26" t="s">
        <v>25</v>
      </c>
      <c r="C14" s="14" t="s">
        <v>211</v>
      </c>
      <c r="D14" s="14"/>
      <c r="E14" s="14"/>
      <c r="F14" s="7">
        <v>763000</v>
      </c>
      <c r="G14" s="7"/>
      <c r="H14" s="13" t="s">
        <v>248</v>
      </c>
    </row>
    <row r="15" spans="1:8" s="19" customFormat="1" ht="15.75">
      <c r="A15" s="30"/>
      <c r="B15" s="26" t="s">
        <v>25</v>
      </c>
      <c r="C15" s="14" t="s">
        <v>96</v>
      </c>
      <c r="D15" s="14"/>
      <c r="E15" s="14"/>
      <c r="F15" s="7">
        <v>191000</v>
      </c>
      <c r="G15" s="7"/>
      <c r="H15" s="13" t="s">
        <v>71</v>
      </c>
    </row>
    <row r="16" spans="1:8" s="19" customFormat="1" ht="15.75">
      <c r="A16" s="30"/>
      <c r="B16" s="26" t="s">
        <v>25</v>
      </c>
      <c r="C16" s="14" t="s">
        <v>100</v>
      </c>
      <c r="D16" s="14"/>
      <c r="E16" s="14"/>
      <c r="F16" s="7">
        <v>190000</v>
      </c>
      <c r="G16" s="7"/>
      <c r="H16" s="13" t="s">
        <v>71</v>
      </c>
    </row>
    <row r="17" spans="1:8" s="2" customFormat="1" ht="31.5">
      <c r="A17" s="33"/>
      <c r="B17" s="27" t="s">
        <v>42</v>
      </c>
      <c r="C17" s="15"/>
      <c r="D17" s="15"/>
      <c r="E17" s="15"/>
      <c r="F17" s="10">
        <f>SUM(F12:F16)</f>
        <v>1380000</v>
      </c>
      <c r="G17" s="10">
        <f>SUM(G12:G16)</f>
        <v>190000</v>
      </c>
      <c r="H17" s="34"/>
    </row>
    <row r="18" spans="1:8" s="2" customFormat="1" ht="15.75">
      <c r="A18" s="33"/>
      <c r="B18" s="27" t="s">
        <v>14</v>
      </c>
      <c r="C18" s="15"/>
      <c r="D18" s="15"/>
      <c r="E18" s="15"/>
      <c r="F18" s="10">
        <f>F11+F17</f>
        <v>1490000</v>
      </c>
      <c r="G18" s="10">
        <f>G11+G17</f>
        <v>190000</v>
      </c>
      <c r="H18" s="34"/>
    </row>
    <row r="19" spans="1:8" ht="15.75">
      <c r="A19" s="8"/>
      <c r="B19" s="9" t="s">
        <v>22</v>
      </c>
      <c r="C19" s="6"/>
      <c r="D19" s="6"/>
      <c r="E19" s="6"/>
      <c r="F19" s="138">
        <f>F18-G18</f>
        <v>1300000</v>
      </c>
      <c r="G19" s="138"/>
      <c r="H19" s="12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</sheetData>
  <mergeCells count="7">
    <mergeCell ref="A5:H5"/>
    <mergeCell ref="F9:G9"/>
    <mergeCell ref="F19:G19"/>
    <mergeCell ref="F1:H1"/>
    <mergeCell ref="A4:H4"/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H102"/>
  <sheetViews>
    <sheetView workbookViewId="0" topLeftCell="A4">
      <selection activeCell="H21" sqref="H21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2.00390625" style="0" bestFit="1" customWidth="1"/>
    <col min="4" max="4" width="10.00390625" style="0" customWidth="1"/>
    <col min="5" max="5" width="8.625" style="0" bestFit="1" customWidth="1"/>
    <col min="6" max="7" width="10.25390625" style="0" bestFit="1" customWidth="1"/>
    <col min="8" max="8" width="27.50390625" style="0" customWidth="1"/>
  </cols>
  <sheetData>
    <row r="1" spans="1:8" ht="15.75">
      <c r="A1" s="141" t="s">
        <v>53</v>
      </c>
      <c r="B1" s="141"/>
      <c r="C1" s="144"/>
      <c r="F1" s="142" t="s">
        <v>85</v>
      </c>
      <c r="G1" s="142"/>
      <c r="H1" s="142"/>
    </row>
    <row r="2" spans="1:3" ht="15.75">
      <c r="A2" s="141" t="s">
        <v>1</v>
      </c>
      <c r="B2" s="141"/>
      <c r="C2" s="144"/>
    </row>
    <row r="3" spans="1:2" ht="15.75">
      <c r="A3" s="25"/>
      <c r="B3" s="25"/>
    </row>
    <row r="4" spans="1:8" ht="15.75">
      <c r="A4" s="139" t="s">
        <v>13</v>
      </c>
      <c r="B4" s="139"/>
      <c r="C4" s="139"/>
      <c r="D4" s="139"/>
      <c r="E4" s="139"/>
      <c r="F4" s="139"/>
      <c r="G4" s="139"/>
      <c r="H4" s="139"/>
    </row>
    <row r="5" spans="1:8" ht="15.75">
      <c r="A5" s="139" t="s">
        <v>3</v>
      </c>
      <c r="B5" s="139"/>
      <c r="C5" s="139"/>
      <c r="D5" s="139"/>
      <c r="E5" s="139"/>
      <c r="F5" s="139"/>
      <c r="G5" s="139"/>
      <c r="H5" s="13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39" t="s">
        <v>8</v>
      </c>
      <c r="G9" s="13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15.75">
      <c r="A11" s="30">
        <v>40162</v>
      </c>
      <c r="B11" s="26" t="s">
        <v>30</v>
      </c>
      <c r="C11" s="14" t="s">
        <v>271</v>
      </c>
      <c r="D11" s="14"/>
      <c r="E11" s="14"/>
      <c r="F11" s="7">
        <v>110000</v>
      </c>
      <c r="G11" s="7"/>
      <c r="H11" s="13" t="s">
        <v>30</v>
      </c>
    </row>
    <row r="12" spans="1:8" s="2" customFormat="1" ht="15.75">
      <c r="A12" s="33"/>
      <c r="B12" s="26" t="s">
        <v>30</v>
      </c>
      <c r="C12" s="14" t="s">
        <v>211</v>
      </c>
      <c r="D12" s="14"/>
      <c r="E12" s="14"/>
      <c r="F12" s="7"/>
      <c r="G12" s="7">
        <v>13000</v>
      </c>
      <c r="H12" s="13" t="s">
        <v>213</v>
      </c>
    </row>
    <row r="13" spans="1:8" s="2" customFormat="1" ht="15.75">
      <c r="A13" s="33"/>
      <c r="B13" s="26" t="s">
        <v>30</v>
      </c>
      <c r="C13" s="14" t="s">
        <v>96</v>
      </c>
      <c r="D13" s="14"/>
      <c r="E13" s="14"/>
      <c r="F13" s="7">
        <v>166000</v>
      </c>
      <c r="G13" s="7"/>
      <c r="H13" s="13" t="s">
        <v>236</v>
      </c>
    </row>
    <row r="14" spans="1:8" s="2" customFormat="1" ht="15.75">
      <c r="A14" s="33"/>
      <c r="B14" s="26" t="s">
        <v>30</v>
      </c>
      <c r="C14" s="14" t="s">
        <v>100</v>
      </c>
      <c r="D14" s="20"/>
      <c r="E14" s="14"/>
      <c r="F14" s="7">
        <v>166000</v>
      </c>
      <c r="G14" s="7"/>
      <c r="H14" s="13" t="s">
        <v>237</v>
      </c>
    </row>
    <row r="15" spans="1:8" s="2" customFormat="1" ht="15.75">
      <c r="A15" s="33"/>
      <c r="B15" s="27" t="s">
        <v>37</v>
      </c>
      <c r="C15" s="15"/>
      <c r="D15" s="15"/>
      <c r="E15" s="15"/>
      <c r="F15" s="10">
        <f>SUM(F11:F14)</f>
        <v>442000</v>
      </c>
      <c r="G15" s="10">
        <f>SUM(G11:G14)</f>
        <v>13000</v>
      </c>
      <c r="H15" s="34"/>
    </row>
    <row r="16" spans="1:8" s="19" customFormat="1" ht="30">
      <c r="A16" s="30"/>
      <c r="B16" s="26" t="s">
        <v>36</v>
      </c>
      <c r="C16" s="14" t="s">
        <v>211</v>
      </c>
      <c r="D16" s="14"/>
      <c r="E16" s="14"/>
      <c r="F16" s="7">
        <v>776000</v>
      </c>
      <c r="G16" s="7"/>
      <c r="H16" s="13" t="s">
        <v>262</v>
      </c>
    </row>
    <row r="17" spans="1:8" s="19" customFormat="1" ht="30">
      <c r="A17" s="30"/>
      <c r="B17" s="26" t="s">
        <v>36</v>
      </c>
      <c r="C17" s="14" t="s">
        <v>96</v>
      </c>
      <c r="D17" s="14"/>
      <c r="E17" s="14"/>
      <c r="F17" s="7">
        <v>25000</v>
      </c>
      <c r="G17" s="7"/>
      <c r="H17" s="13" t="s">
        <v>273</v>
      </c>
    </row>
    <row r="18" spans="1:8" s="19" customFormat="1" ht="30">
      <c r="A18" s="30"/>
      <c r="B18" s="26" t="s">
        <v>36</v>
      </c>
      <c r="C18" s="14" t="s">
        <v>100</v>
      </c>
      <c r="D18" s="14"/>
      <c r="E18" s="14"/>
      <c r="F18" s="7">
        <v>24000</v>
      </c>
      <c r="G18" s="7"/>
      <c r="H18" s="13" t="s">
        <v>274</v>
      </c>
    </row>
    <row r="19" spans="1:8" s="2" customFormat="1" ht="31.5">
      <c r="A19" s="33"/>
      <c r="B19" s="27" t="s">
        <v>75</v>
      </c>
      <c r="C19" s="15"/>
      <c r="D19" s="15"/>
      <c r="E19" s="15"/>
      <c r="F19" s="10">
        <f>SUM(F16:F18)</f>
        <v>825000</v>
      </c>
      <c r="G19" s="10">
        <f>SUM(G16:G18)</f>
        <v>0</v>
      </c>
      <c r="H19" s="34"/>
    </row>
    <row r="20" spans="1:8" s="19" customFormat="1" ht="15.75">
      <c r="A20" s="30"/>
      <c r="B20" s="26" t="s">
        <v>24</v>
      </c>
      <c r="C20" s="14" t="s">
        <v>87</v>
      </c>
      <c r="D20" s="14"/>
      <c r="E20" s="14"/>
      <c r="F20" s="7">
        <v>236000</v>
      </c>
      <c r="G20" s="7"/>
      <c r="H20" s="13" t="s">
        <v>24</v>
      </c>
    </row>
    <row r="21" spans="1:8" s="19" customFormat="1" ht="30">
      <c r="A21" s="30"/>
      <c r="B21" s="26" t="s">
        <v>24</v>
      </c>
      <c r="C21" s="14" t="s">
        <v>173</v>
      </c>
      <c r="D21" s="14"/>
      <c r="E21" s="14"/>
      <c r="F21" s="7"/>
      <c r="G21" s="7">
        <v>190000</v>
      </c>
      <c r="H21" s="13" t="s">
        <v>486</v>
      </c>
    </row>
    <row r="22" spans="1:8" s="2" customFormat="1" ht="31.5">
      <c r="A22" s="33"/>
      <c r="B22" s="27" t="s">
        <v>40</v>
      </c>
      <c r="C22" s="15"/>
      <c r="D22" s="15"/>
      <c r="E22" s="15"/>
      <c r="F22" s="10">
        <f>SUM(F20:F21)</f>
        <v>236000</v>
      </c>
      <c r="G22" s="10">
        <f>SUM(G20:G21)</f>
        <v>190000</v>
      </c>
      <c r="H22" s="34"/>
    </row>
    <row r="23" spans="1:8" s="2" customFormat="1" ht="15.75">
      <c r="A23" s="33"/>
      <c r="B23" s="27" t="s">
        <v>14</v>
      </c>
      <c r="C23" s="15"/>
      <c r="D23" s="15"/>
      <c r="E23" s="15"/>
      <c r="F23" s="10">
        <f>F15+F19+F22</f>
        <v>1503000</v>
      </c>
      <c r="G23" s="10">
        <f>G15+G19+G22</f>
        <v>203000</v>
      </c>
      <c r="H23" s="34"/>
    </row>
    <row r="24" spans="1:8" ht="15.75">
      <c r="A24" s="8"/>
      <c r="B24" s="9" t="s">
        <v>22</v>
      </c>
      <c r="C24" s="6"/>
      <c r="D24" s="6"/>
      <c r="E24" s="6"/>
      <c r="F24" s="138">
        <f>F23-G23</f>
        <v>1300000</v>
      </c>
      <c r="G24" s="138"/>
      <c r="H24" s="12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</sheetData>
  <mergeCells count="7">
    <mergeCell ref="A5:H5"/>
    <mergeCell ref="F9:G9"/>
    <mergeCell ref="F24:G24"/>
    <mergeCell ref="F1:H1"/>
    <mergeCell ref="A4:H4"/>
    <mergeCell ref="A1:C1"/>
    <mergeCell ref="A2:C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H92"/>
  <sheetViews>
    <sheetView workbookViewId="0" topLeftCell="A1">
      <selection activeCell="B11" sqref="B11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18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41" t="s">
        <v>53</v>
      </c>
      <c r="B1" s="141"/>
      <c r="C1" s="144"/>
      <c r="F1" s="142" t="s">
        <v>55</v>
      </c>
      <c r="G1" s="142"/>
      <c r="H1" s="142"/>
    </row>
    <row r="2" spans="1:3" ht="15.75">
      <c r="A2" s="141" t="s">
        <v>1</v>
      </c>
      <c r="B2" s="141"/>
      <c r="C2" s="144"/>
    </row>
    <row r="3" spans="1:2" ht="15.75">
      <c r="A3" s="25"/>
      <c r="B3" s="25"/>
    </row>
    <row r="4" spans="1:8" ht="15.75">
      <c r="A4" s="139" t="s">
        <v>13</v>
      </c>
      <c r="B4" s="139"/>
      <c r="C4" s="139"/>
      <c r="D4" s="139"/>
      <c r="E4" s="139"/>
      <c r="F4" s="139"/>
      <c r="G4" s="139"/>
      <c r="H4" s="139"/>
    </row>
    <row r="5" spans="1:8" ht="15.75">
      <c r="A5" s="139" t="s">
        <v>18</v>
      </c>
      <c r="B5" s="139"/>
      <c r="C5" s="139"/>
      <c r="D5" s="139"/>
      <c r="E5" s="139"/>
      <c r="F5" s="139"/>
      <c r="G5" s="139"/>
      <c r="H5" s="13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39" t="s">
        <v>8</v>
      </c>
      <c r="G9" s="13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19" customFormat="1" ht="15.75">
      <c r="A11" s="30">
        <v>40162</v>
      </c>
      <c r="B11" s="26" t="s">
        <v>30</v>
      </c>
      <c r="C11" s="14" t="s">
        <v>271</v>
      </c>
      <c r="D11" s="14"/>
      <c r="E11" s="14"/>
      <c r="F11" s="7"/>
      <c r="G11" s="7">
        <v>3000000</v>
      </c>
      <c r="H11" s="13" t="s">
        <v>275</v>
      </c>
    </row>
    <row r="12" spans="1:8" s="19" customFormat="1" ht="15.75">
      <c r="A12" s="33"/>
      <c r="B12" s="26" t="s">
        <v>24</v>
      </c>
      <c r="C12" s="14" t="s">
        <v>271</v>
      </c>
      <c r="D12" s="14"/>
      <c r="E12" s="14"/>
      <c r="F12" s="7">
        <v>3000000</v>
      </c>
      <c r="G12" s="7"/>
      <c r="H12" s="13" t="s">
        <v>276</v>
      </c>
    </row>
    <row r="13" spans="1:8" s="2" customFormat="1" ht="15.75">
      <c r="A13" s="33"/>
      <c r="B13" s="27" t="s">
        <v>14</v>
      </c>
      <c r="C13" s="15"/>
      <c r="D13" s="15"/>
      <c r="E13" s="15"/>
      <c r="F13" s="10">
        <f>SUM(F11:F12)</f>
        <v>3000000</v>
      </c>
      <c r="G13" s="10">
        <f>SUM(G11:G12)</f>
        <v>3000000</v>
      </c>
      <c r="H13" s="34"/>
    </row>
    <row r="14" spans="1:8" ht="15.75">
      <c r="A14" s="8"/>
      <c r="B14" s="9" t="s">
        <v>22</v>
      </c>
      <c r="C14" s="6"/>
      <c r="D14" s="6"/>
      <c r="E14" s="6"/>
      <c r="F14" s="138">
        <f>F13-G13</f>
        <v>0</v>
      </c>
      <c r="G14" s="138"/>
      <c r="H14" s="12"/>
    </row>
    <row r="15" spans="6:7" ht="15.75">
      <c r="F15" s="38"/>
      <c r="G15" s="38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9:G9"/>
    <mergeCell ref="F14:G14"/>
    <mergeCell ref="F1:H1"/>
    <mergeCell ref="A4:H4"/>
    <mergeCell ref="A1:C1"/>
    <mergeCell ref="A2:C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92"/>
  <sheetViews>
    <sheetView workbookViewId="0" topLeftCell="A1">
      <selection activeCell="C20" sqref="C20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137" t="s">
        <v>0</v>
      </c>
      <c r="B1" s="137"/>
      <c r="F1" s="136" t="s">
        <v>17</v>
      </c>
      <c r="G1" s="136"/>
      <c r="H1" s="136"/>
    </row>
    <row r="2" spans="1:2" ht="15.75" customHeight="1">
      <c r="A2" s="137" t="s">
        <v>1</v>
      </c>
      <c r="B2" s="137"/>
    </row>
    <row r="3" spans="1:2" ht="25.5" customHeight="1">
      <c r="A3" s="28"/>
      <c r="B3" s="28"/>
    </row>
    <row r="4" spans="1:8" ht="14.25" customHeight="1">
      <c r="A4" s="140" t="s">
        <v>2</v>
      </c>
      <c r="B4" s="140"/>
      <c r="C4" s="140"/>
      <c r="D4" s="140"/>
      <c r="E4" s="140"/>
      <c r="F4" s="140"/>
      <c r="G4" s="140"/>
      <c r="H4" s="140"/>
    </row>
    <row r="5" spans="1:8" ht="13.5" customHeight="1">
      <c r="A5" s="140" t="s">
        <v>18</v>
      </c>
      <c r="B5" s="140"/>
      <c r="C5" s="140"/>
      <c r="D5" s="140"/>
      <c r="E5" s="140"/>
      <c r="F5" s="140"/>
      <c r="G5" s="140"/>
      <c r="H5" s="140"/>
    </row>
    <row r="6" ht="36.75" customHeight="1"/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139" t="s">
        <v>8</v>
      </c>
      <c r="G7" s="139"/>
      <c r="H7" s="3" t="s">
        <v>11</v>
      </c>
    </row>
    <row r="8" spans="1:8" ht="15.75">
      <c r="A8" s="3"/>
      <c r="B8" s="3"/>
      <c r="C8" s="3"/>
      <c r="D8" s="5"/>
      <c r="E8" s="5"/>
      <c r="F8" s="4" t="s">
        <v>9</v>
      </c>
      <c r="G8" s="4" t="s">
        <v>10</v>
      </c>
      <c r="H8" s="3"/>
    </row>
    <row r="9" spans="1:8" s="2" customFormat="1" ht="33" customHeight="1">
      <c r="A9" s="30">
        <v>40162</v>
      </c>
      <c r="B9" s="16" t="s">
        <v>59</v>
      </c>
      <c r="C9" s="20" t="s">
        <v>107</v>
      </c>
      <c r="D9" s="18"/>
      <c r="E9" s="18"/>
      <c r="F9" s="10"/>
      <c r="G9" s="10">
        <v>1661000</v>
      </c>
      <c r="H9" s="13" t="s">
        <v>108</v>
      </c>
    </row>
    <row r="10" spans="1:8" s="2" customFormat="1" ht="33" customHeight="1">
      <c r="A10" s="40"/>
      <c r="B10" s="16" t="s">
        <v>27</v>
      </c>
      <c r="C10" s="20" t="s">
        <v>107</v>
      </c>
      <c r="D10" s="18"/>
      <c r="E10" s="18"/>
      <c r="F10" s="10">
        <v>1661000</v>
      </c>
      <c r="G10" s="10"/>
      <c r="H10" s="13" t="s">
        <v>109</v>
      </c>
    </row>
    <row r="11" spans="1:8" s="2" customFormat="1" ht="33" customHeight="1">
      <c r="A11" s="40"/>
      <c r="B11" s="16" t="s">
        <v>112</v>
      </c>
      <c r="C11" s="20" t="s">
        <v>110</v>
      </c>
      <c r="D11" s="18" t="s">
        <v>61</v>
      </c>
      <c r="E11" s="18"/>
      <c r="F11" s="10"/>
      <c r="G11" s="10">
        <v>1321000</v>
      </c>
      <c r="H11" s="13" t="s">
        <v>471</v>
      </c>
    </row>
    <row r="12" spans="1:8" s="2" customFormat="1" ht="33" customHeight="1">
      <c r="A12" s="40"/>
      <c r="B12" s="16" t="s">
        <v>27</v>
      </c>
      <c r="C12" s="20" t="s">
        <v>110</v>
      </c>
      <c r="D12" s="18"/>
      <c r="E12" s="18"/>
      <c r="F12" s="10">
        <v>1321000</v>
      </c>
      <c r="G12" s="10"/>
      <c r="H12" s="13" t="s">
        <v>113</v>
      </c>
    </row>
    <row r="13" spans="1:8" ht="15.75">
      <c r="A13" s="8"/>
      <c r="B13" s="9" t="s">
        <v>14</v>
      </c>
      <c r="C13" s="18"/>
      <c r="D13" s="9"/>
      <c r="E13" s="9"/>
      <c r="F13" s="10">
        <f>SUM(F9:F12)</f>
        <v>2982000</v>
      </c>
      <c r="G13" s="10">
        <f>SUM(G9:G12)</f>
        <v>2982000</v>
      </c>
      <c r="H13" s="46"/>
    </row>
    <row r="14" spans="1:8" ht="15.75">
      <c r="A14" s="8"/>
      <c r="B14" s="9" t="s">
        <v>22</v>
      </c>
      <c r="C14" s="6"/>
      <c r="D14" s="6"/>
      <c r="E14" s="6"/>
      <c r="F14" s="138">
        <f>F13-G13</f>
        <v>0</v>
      </c>
      <c r="G14" s="138"/>
      <c r="H14" s="46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</sheetData>
  <mergeCells count="7">
    <mergeCell ref="A5:H5"/>
    <mergeCell ref="F7:G7"/>
    <mergeCell ref="F14:G14"/>
    <mergeCell ref="A1:B1"/>
    <mergeCell ref="F1:H1"/>
    <mergeCell ref="A2:B2"/>
    <mergeCell ref="A4:H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H99"/>
  <sheetViews>
    <sheetView workbookViewId="0" topLeftCell="A1">
      <selection activeCell="D14" sqref="D14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16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41" t="s">
        <v>56</v>
      </c>
      <c r="B1" s="141"/>
      <c r="F1" s="142" t="s">
        <v>57</v>
      </c>
      <c r="G1" s="142"/>
      <c r="H1" s="142"/>
    </row>
    <row r="2" spans="1:2" ht="15.75">
      <c r="A2" s="141" t="s">
        <v>1</v>
      </c>
      <c r="B2" s="141"/>
    </row>
    <row r="3" spans="1:2" ht="15.75">
      <c r="A3" s="25"/>
      <c r="B3" s="25"/>
    </row>
    <row r="4" spans="1:8" ht="15.75">
      <c r="A4" s="139" t="s">
        <v>2</v>
      </c>
      <c r="B4" s="139"/>
      <c r="C4" s="139"/>
      <c r="D4" s="139"/>
      <c r="E4" s="139"/>
      <c r="F4" s="139"/>
      <c r="G4" s="139"/>
      <c r="H4" s="139"/>
    </row>
    <row r="5" spans="1:8" ht="15.75">
      <c r="A5" s="139" t="s">
        <v>3</v>
      </c>
      <c r="B5" s="139"/>
      <c r="C5" s="139"/>
      <c r="D5" s="139"/>
      <c r="E5" s="139"/>
      <c r="F5" s="139"/>
      <c r="G5" s="139"/>
      <c r="H5" s="139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139" t="s">
        <v>8</v>
      </c>
      <c r="G7" s="139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.75">
      <c r="A9" s="30">
        <v>40162</v>
      </c>
      <c r="B9" s="27" t="s">
        <v>27</v>
      </c>
      <c r="C9" s="14" t="s">
        <v>170</v>
      </c>
      <c r="D9" s="14"/>
      <c r="E9" s="14"/>
      <c r="F9" s="10">
        <v>2325000</v>
      </c>
      <c r="G9" s="7"/>
      <c r="H9" s="13" t="s">
        <v>277</v>
      </c>
    </row>
    <row r="10" spans="1:8" ht="31.5">
      <c r="A10" s="33"/>
      <c r="B10" s="26" t="s">
        <v>67</v>
      </c>
      <c r="C10" s="14" t="s">
        <v>170</v>
      </c>
      <c r="D10" s="14"/>
      <c r="E10" s="14"/>
      <c r="F10" s="7">
        <v>1450000</v>
      </c>
      <c r="G10" s="7"/>
      <c r="H10" s="13" t="s">
        <v>278</v>
      </c>
    </row>
    <row r="11" spans="1:8" ht="31.5">
      <c r="A11" s="33"/>
      <c r="B11" s="26" t="s">
        <v>67</v>
      </c>
      <c r="C11" s="14" t="s">
        <v>170</v>
      </c>
      <c r="D11" s="14"/>
      <c r="E11" s="14"/>
      <c r="F11" s="7">
        <v>820000</v>
      </c>
      <c r="G11" s="7"/>
      <c r="H11" s="13" t="s">
        <v>279</v>
      </c>
    </row>
    <row r="12" spans="1:8" s="2" customFormat="1" ht="31.5">
      <c r="A12" s="33"/>
      <c r="B12" s="27" t="s">
        <v>68</v>
      </c>
      <c r="C12" s="15"/>
      <c r="D12" s="15"/>
      <c r="E12" s="15"/>
      <c r="F12" s="10">
        <f>SUM(F10:F11)</f>
        <v>2270000</v>
      </c>
      <c r="G12" s="10">
        <f>SUM(G9:G10)</f>
        <v>0</v>
      </c>
      <c r="H12" s="34"/>
    </row>
    <row r="13" spans="1:8" s="19" customFormat="1" ht="31.5">
      <c r="A13" s="30"/>
      <c r="B13" s="26" t="s">
        <v>69</v>
      </c>
      <c r="C13" s="14" t="s">
        <v>170</v>
      </c>
      <c r="D13" s="14"/>
      <c r="E13" s="14"/>
      <c r="F13" s="7">
        <v>3335000</v>
      </c>
      <c r="G13" s="7"/>
      <c r="H13" s="13" t="s">
        <v>487</v>
      </c>
    </row>
    <row r="14" spans="1:8" s="19" customFormat="1" ht="31.5">
      <c r="A14" s="30"/>
      <c r="B14" s="26" t="s">
        <v>69</v>
      </c>
      <c r="C14" s="14" t="s">
        <v>170</v>
      </c>
      <c r="D14" s="14"/>
      <c r="E14" s="14"/>
      <c r="F14" s="7">
        <v>1062000</v>
      </c>
      <c r="G14" s="7"/>
      <c r="H14" s="13" t="s">
        <v>70</v>
      </c>
    </row>
    <row r="15" spans="1:8" s="2" customFormat="1" ht="31.5">
      <c r="A15" s="33"/>
      <c r="B15" s="27" t="s">
        <v>72</v>
      </c>
      <c r="C15" s="15"/>
      <c r="D15" s="15"/>
      <c r="E15" s="15"/>
      <c r="F15" s="10">
        <f>SUM(F13:F14)</f>
        <v>4397000</v>
      </c>
      <c r="G15" s="10"/>
      <c r="H15" s="34"/>
    </row>
    <row r="16" spans="1:8" ht="30">
      <c r="A16" s="33"/>
      <c r="B16" s="26" t="s">
        <v>25</v>
      </c>
      <c r="C16" s="14" t="s">
        <v>211</v>
      </c>
      <c r="D16" s="14"/>
      <c r="E16" s="14"/>
      <c r="F16" s="7">
        <v>1639000</v>
      </c>
      <c r="G16" s="7"/>
      <c r="H16" s="13" t="s">
        <v>48</v>
      </c>
    </row>
    <row r="17" spans="1:8" ht="15.75">
      <c r="A17" s="33"/>
      <c r="B17" s="26" t="s">
        <v>25</v>
      </c>
      <c r="C17" s="14" t="s">
        <v>96</v>
      </c>
      <c r="D17" s="14"/>
      <c r="E17" s="14"/>
      <c r="F17" s="7">
        <v>78000</v>
      </c>
      <c r="G17" s="7"/>
      <c r="H17" s="13" t="s">
        <v>71</v>
      </c>
    </row>
    <row r="18" spans="1:8" ht="15.75">
      <c r="A18" s="33"/>
      <c r="B18" s="26" t="s">
        <v>25</v>
      </c>
      <c r="C18" s="14" t="s">
        <v>100</v>
      </c>
      <c r="D18" s="14"/>
      <c r="E18" s="14"/>
      <c r="F18" s="7">
        <v>78000</v>
      </c>
      <c r="G18" s="7"/>
      <c r="H18" s="13" t="s">
        <v>71</v>
      </c>
    </row>
    <row r="19" spans="1:8" s="2" customFormat="1" ht="31.5">
      <c r="A19" s="33"/>
      <c r="B19" s="27" t="s">
        <v>49</v>
      </c>
      <c r="C19" s="15"/>
      <c r="D19" s="15"/>
      <c r="E19" s="15"/>
      <c r="F19" s="10">
        <f>SUM(F16:F18)</f>
        <v>1795000</v>
      </c>
      <c r="G19" s="10">
        <f>SUM(G16:G18)</f>
        <v>0</v>
      </c>
      <c r="H19" s="34"/>
    </row>
    <row r="20" spans="1:8" s="2" customFormat="1" ht="15.75">
      <c r="A20" s="33"/>
      <c r="B20" s="27" t="s">
        <v>14</v>
      </c>
      <c r="C20" s="15"/>
      <c r="D20" s="15"/>
      <c r="E20" s="15"/>
      <c r="F20" s="10">
        <f>F9+F12+F15+F19</f>
        <v>10787000</v>
      </c>
      <c r="G20" s="10">
        <f>G9+G12+G15+G19</f>
        <v>0</v>
      </c>
      <c r="H20" s="34"/>
    </row>
    <row r="21" spans="1:8" ht="15.75">
      <c r="A21" s="8"/>
      <c r="B21" s="9" t="s">
        <v>22</v>
      </c>
      <c r="C21" s="6"/>
      <c r="D21" s="6"/>
      <c r="E21" s="6"/>
      <c r="F21" s="138">
        <f>F20-G20</f>
        <v>10787000</v>
      </c>
      <c r="G21" s="138"/>
      <c r="H21" s="12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</sheetData>
  <mergeCells count="7">
    <mergeCell ref="A5:H5"/>
    <mergeCell ref="F7:G7"/>
    <mergeCell ref="F21:G21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H91"/>
  <sheetViews>
    <sheetView workbookViewId="0" topLeftCell="A1">
      <selection activeCell="C24" sqref="C24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16.62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41" t="s">
        <v>56</v>
      </c>
      <c r="B1" s="141"/>
      <c r="F1" s="142" t="s">
        <v>58</v>
      </c>
      <c r="G1" s="142"/>
      <c r="H1" s="142"/>
    </row>
    <row r="2" spans="1:2" ht="15.75">
      <c r="A2" s="141" t="s">
        <v>1</v>
      </c>
      <c r="B2" s="141"/>
    </row>
    <row r="3" spans="1:2" ht="15.75">
      <c r="A3" s="25"/>
      <c r="B3" s="25"/>
    </row>
    <row r="4" spans="1:8" ht="15.75">
      <c r="A4" s="139" t="s">
        <v>2</v>
      </c>
      <c r="B4" s="139"/>
      <c r="C4" s="139"/>
      <c r="D4" s="139"/>
      <c r="E4" s="139"/>
      <c r="F4" s="139"/>
      <c r="G4" s="139"/>
      <c r="H4" s="139"/>
    </row>
    <row r="5" spans="1:8" ht="15.75">
      <c r="A5" s="139" t="s">
        <v>18</v>
      </c>
      <c r="B5" s="139"/>
      <c r="C5" s="139"/>
      <c r="D5" s="139"/>
      <c r="E5" s="139"/>
      <c r="F5" s="139"/>
      <c r="G5" s="139"/>
      <c r="H5" s="139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139" t="s">
        <v>8</v>
      </c>
      <c r="G7" s="139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25.5" customHeight="1">
      <c r="A9" s="2"/>
      <c r="B9" s="2"/>
      <c r="C9" s="2"/>
      <c r="D9" s="2"/>
      <c r="E9" s="2"/>
      <c r="F9" s="4"/>
      <c r="G9" s="4"/>
      <c r="H9" s="2"/>
    </row>
    <row r="10" spans="1:8" ht="15.75">
      <c r="A10" s="30">
        <v>40162</v>
      </c>
      <c r="B10" s="26" t="s">
        <v>25</v>
      </c>
      <c r="C10" s="14" t="s">
        <v>170</v>
      </c>
      <c r="D10" s="14"/>
      <c r="E10" s="14"/>
      <c r="F10" s="10"/>
      <c r="G10" s="7">
        <v>1080000</v>
      </c>
      <c r="H10" s="13" t="s">
        <v>233</v>
      </c>
    </row>
    <row r="11" spans="1:8" ht="30">
      <c r="A11" s="33"/>
      <c r="B11" s="26" t="s">
        <v>25</v>
      </c>
      <c r="C11" s="14" t="s">
        <v>170</v>
      </c>
      <c r="D11" s="14"/>
      <c r="E11" s="14"/>
      <c r="F11" s="7">
        <v>1080000</v>
      </c>
      <c r="G11" s="7"/>
      <c r="H11" s="13" t="s">
        <v>280</v>
      </c>
    </row>
    <row r="12" spans="1:8" s="2" customFormat="1" ht="15.75">
      <c r="A12" s="33"/>
      <c r="B12" s="27" t="s">
        <v>14</v>
      </c>
      <c r="C12" s="15"/>
      <c r="D12" s="15"/>
      <c r="E12" s="15"/>
      <c r="F12" s="10">
        <f>SUM(F10:F11)</f>
        <v>1080000</v>
      </c>
      <c r="G12" s="10">
        <f>SUM(G10:G11)</f>
        <v>1080000</v>
      </c>
      <c r="H12" s="34"/>
    </row>
    <row r="13" spans="1:8" ht="15.75">
      <c r="A13" s="8"/>
      <c r="B13" s="9" t="s">
        <v>22</v>
      </c>
      <c r="C13" s="6"/>
      <c r="D13" s="6"/>
      <c r="E13" s="6"/>
      <c r="F13" s="138">
        <f>F12-G12</f>
        <v>0</v>
      </c>
      <c r="G13" s="138"/>
      <c r="H13" s="12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</sheetData>
  <mergeCells count="7">
    <mergeCell ref="A5:H5"/>
    <mergeCell ref="F7:G7"/>
    <mergeCell ref="F13:G13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H107"/>
  <sheetViews>
    <sheetView workbookViewId="0" topLeftCell="A10">
      <selection activeCell="C29" sqref="C29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2.00390625" style="0" bestFit="1" customWidth="1"/>
    <col min="4" max="4" width="10.00390625" style="0" customWidth="1"/>
    <col min="5" max="5" width="8.625" style="0" bestFit="1" customWidth="1"/>
    <col min="6" max="7" width="10.25390625" style="0" bestFit="1" customWidth="1"/>
    <col min="8" max="8" width="27.50390625" style="0" customWidth="1"/>
  </cols>
  <sheetData>
    <row r="1" spans="1:8" ht="15.75">
      <c r="A1" s="141" t="s">
        <v>56</v>
      </c>
      <c r="B1" s="141"/>
      <c r="F1" s="142" t="s">
        <v>64</v>
      </c>
      <c r="G1" s="142"/>
      <c r="H1" s="142"/>
    </row>
    <row r="2" spans="1:2" ht="15.75">
      <c r="A2" s="141" t="s">
        <v>1</v>
      </c>
      <c r="B2" s="141"/>
    </row>
    <row r="3" spans="1:8" ht="15.75">
      <c r="A3" s="139" t="s">
        <v>13</v>
      </c>
      <c r="B3" s="139"/>
      <c r="C3" s="139"/>
      <c r="D3" s="139"/>
      <c r="E3" s="139"/>
      <c r="F3" s="139"/>
      <c r="G3" s="139"/>
      <c r="H3" s="139"/>
    </row>
    <row r="4" spans="1:8" ht="15.75">
      <c r="A4" s="139" t="s">
        <v>3</v>
      </c>
      <c r="B4" s="139"/>
      <c r="C4" s="139"/>
      <c r="D4" s="139"/>
      <c r="E4" s="139"/>
      <c r="F4" s="139"/>
      <c r="G4" s="139"/>
      <c r="H4" s="139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139" t="s">
        <v>8</v>
      </c>
      <c r="G6" s="139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" customFormat="1" ht="15.75">
      <c r="A8" s="30">
        <v>40162</v>
      </c>
      <c r="B8" s="26" t="s">
        <v>28</v>
      </c>
      <c r="C8" s="14" t="s">
        <v>170</v>
      </c>
      <c r="D8" s="14"/>
      <c r="E8" s="14"/>
      <c r="F8" s="7">
        <v>120000</v>
      </c>
      <c r="G8" s="7"/>
      <c r="H8" s="13" t="s">
        <v>281</v>
      </c>
    </row>
    <row r="9" spans="1:8" s="2" customFormat="1" ht="15.75">
      <c r="A9" s="33"/>
      <c r="B9" s="26" t="s">
        <v>28</v>
      </c>
      <c r="C9" s="14" t="s">
        <v>170</v>
      </c>
      <c r="D9" s="14"/>
      <c r="E9" s="14"/>
      <c r="F9" s="7">
        <v>120000</v>
      </c>
      <c r="G9" s="7"/>
      <c r="H9" s="13" t="s">
        <v>282</v>
      </c>
    </row>
    <row r="10" spans="1:8" s="2" customFormat="1" ht="15.75">
      <c r="A10" s="33"/>
      <c r="B10" s="26" t="s">
        <v>28</v>
      </c>
      <c r="C10" s="14" t="s">
        <v>170</v>
      </c>
      <c r="D10" s="14"/>
      <c r="E10" s="14"/>
      <c r="F10" s="7">
        <v>144000</v>
      </c>
      <c r="G10" s="7"/>
      <c r="H10" s="13" t="s">
        <v>283</v>
      </c>
    </row>
    <row r="11" spans="1:8" s="2" customFormat="1" ht="15.75">
      <c r="A11" s="33"/>
      <c r="B11" s="26" t="s">
        <v>28</v>
      </c>
      <c r="C11" s="14" t="s">
        <v>170</v>
      </c>
      <c r="D11" s="14"/>
      <c r="E11" s="14"/>
      <c r="F11" s="7">
        <v>480000</v>
      </c>
      <c r="G11" s="7"/>
      <c r="H11" s="13" t="s">
        <v>284</v>
      </c>
    </row>
    <row r="12" spans="1:8" s="2" customFormat="1" ht="15.75">
      <c r="A12" s="33"/>
      <c r="B12" s="26" t="s">
        <v>28</v>
      </c>
      <c r="C12" s="14" t="s">
        <v>170</v>
      </c>
      <c r="D12" s="14"/>
      <c r="E12" s="14"/>
      <c r="F12" s="7">
        <v>216000</v>
      </c>
      <c r="G12" s="7"/>
      <c r="H12" s="13" t="s">
        <v>285</v>
      </c>
    </row>
    <row r="13" spans="1:8" s="2" customFormat="1" ht="31.5">
      <c r="A13" s="33"/>
      <c r="B13" s="27" t="s">
        <v>29</v>
      </c>
      <c r="C13" s="14"/>
      <c r="D13" s="14"/>
      <c r="E13" s="14"/>
      <c r="F13" s="10">
        <f>SUM(F8:F12)</f>
        <v>1080000</v>
      </c>
      <c r="G13" s="7"/>
      <c r="H13" s="13"/>
    </row>
    <row r="14" spans="1:8" s="2" customFormat="1" ht="15.75">
      <c r="A14" s="33"/>
      <c r="B14" s="26" t="s">
        <v>30</v>
      </c>
      <c r="C14" s="14" t="s">
        <v>211</v>
      </c>
      <c r="D14" s="14"/>
      <c r="E14" s="14"/>
      <c r="F14" s="7">
        <v>1075000</v>
      </c>
      <c r="G14" s="7"/>
      <c r="H14" s="13" t="s">
        <v>213</v>
      </c>
    </row>
    <row r="15" spans="1:8" s="2" customFormat="1" ht="15.75">
      <c r="A15" s="33"/>
      <c r="B15" s="26" t="s">
        <v>30</v>
      </c>
      <c r="C15" s="14" t="s">
        <v>96</v>
      </c>
      <c r="D15" s="14"/>
      <c r="E15" s="14"/>
      <c r="F15" s="7">
        <v>68000</v>
      </c>
      <c r="G15" s="7"/>
      <c r="H15" s="13" t="s">
        <v>236</v>
      </c>
    </row>
    <row r="16" spans="1:8" s="2" customFormat="1" ht="15.75">
      <c r="A16" s="33"/>
      <c r="B16" s="26" t="s">
        <v>30</v>
      </c>
      <c r="C16" s="14" t="s">
        <v>100</v>
      </c>
      <c r="D16" s="14"/>
      <c r="E16" s="14"/>
      <c r="F16" s="7">
        <v>68000</v>
      </c>
      <c r="G16" s="7"/>
      <c r="H16" s="13" t="s">
        <v>237</v>
      </c>
    </row>
    <row r="17" spans="1:8" s="2" customFormat="1" ht="15.75">
      <c r="A17" s="33"/>
      <c r="B17" s="27" t="s">
        <v>37</v>
      </c>
      <c r="C17" s="15"/>
      <c r="D17" s="15"/>
      <c r="E17" s="15"/>
      <c r="F17" s="10">
        <f>SUM(F14:F16)</f>
        <v>1211000</v>
      </c>
      <c r="G17" s="10"/>
      <c r="H17" s="34"/>
    </row>
    <row r="18" spans="1:8" s="2" customFormat="1" ht="30">
      <c r="A18" s="33"/>
      <c r="B18" s="26" t="s">
        <v>36</v>
      </c>
      <c r="C18" s="14" t="s">
        <v>211</v>
      </c>
      <c r="D18" s="14"/>
      <c r="E18" s="14"/>
      <c r="F18" s="7">
        <v>564000</v>
      </c>
      <c r="G18" s="7"/>
      <c r="H18" s="13" t="s">
        <v>262</v>
      </c>
    </row>
    <row r="19" spans="1:8" s="2" customFormat="1" ht="30">
      <c r="A19" s="33"/>
      <c r="B19" s="26" t="s">
        <v>36</v>
      </c>
      <c r="C19" s="14" t="s">
        <v>96</v>
      </c>
      <c r="D19" s="14"/>
      <c r="E19" s="14"/>
      <c r="F19" s="7">
        <v>10000</v>
      </c>
      <c r="G19" s="7"/>
      <c r="H19" s="13" t="s">
        <v>273</v>
      </c>
    </row>
    <row r="20" spans="1:8" s="2" customFormat="1" ht="30">
      <c r="A20" s="33"/>
      <c r="B20" s="26" t="s">
        <v>36</v>
      </c>
      <c r="C20" s="14" t="s">
        <v>100</v>
      </c>
      <c r="D20" s="14"/>
      <c r="E20" s="14"/>
      <c r="F20" s="7">
        <v>10000</v>
      </c>
      <c r="G20" s="7"/>
      <c r="H20" s="13" t="s">
        <v>274</v>
      </c>
    </row>
    <row r="21" spans="1:8" s="2" customFormat="1" ht="31.5">
      <c r="A21" s="33"/>
      <c r="B21" s="27" t="s">
        <v>75</v>
      </c>
      <c r="C21" s="15"/>
      <c r="D21" s="15"/>
      <c r="E21" s="15"/>
      <c r="F21" s="10">
        <f>SUM(F18:F20)</f>
        <v>584000</v>
      </c>
      <c r="G21" s="10"/>
      <c r="H21" s="34"/>
    </row>
    <row r="22" spans="1:8" s="19" customFormat="1" ht="15.75">
      <c r="A22" s="30"/>
      <c r="B22" s="26" t="s">
        <v>24</v>
      </c>
      <c r="C22" s="14" t="s">
        <v>170</v>
      </c>
      <c r="D22" s="14"/>
      <c r="E22" s="14"/>
      <c r="F22" s="7">
        <v>1744000</v>
      </c>
      <c r="G22" s="7"/>
      <c r="H22" s="13" t="s">
        <v>288</v>
      </c>
    </row>
    <row r="23" spans="1:8" s="19" customFormat="1" ht="15.75">
      <c r="A23" s="30"/>
      <c r="B23" s="26" t="s">
        <v>24</v>
      </c>
      <c r="C23" s="14" t="s">
        <v>170</v>
      </c>
      <c r="D23" s="14"/>
      <c r="E23" s="14"/>
      <c r="F23" s="7">
        <v>2270000</v>
      </c>
      <c r="G23" s="7"/>
      <c r="H23" s="13" t="s">
        <v>286</v>
      </c>
    </row>
    <row r="24" spans="1:8" s="19" customFormat="1" ht="15.75">
      <c r="A24" s="30"/>
      <c r="B24" s="26" t="s">
        <v>24</v>
      </c>
      <c r="C24" s="14" t="s">
        <v>170</v>
      </c>
      <c r="D24" s="14"/>
      <c r="E24" s="14"/>
      <c r="F24" s="7">
        <v>1062000</v>
      </c>
      <c r="G24" s="7"/>
      <c r="H24" s="13" t="s">
        <v>287</v>
      </c>
    </row>
    <row r="25" spans="1:8" s="19" customFormat="1" ht="15.75">
      <c r="A25" s="30"/>
      <c r="B25" s="26" t="s">
        <v>24</v>
      </c>
      <c r="C25" s="14" t="s">
        <v>170</v>
      </c>
      <c r="D25" s="14"/>
      <c r="E25" s="14"/>
      <c r="F25" s="7">
        <v>1245000</v>
      </c>
      <c r="G25" s="7"/>
      <c r="H25" s="13" t="s">
        <v>288</v>
      </c>
    </row>
    <row r="26" spans="1:8" s="2" customFormat="1" ht="31.5">
      <c r="A26" s="33"/>
      <c r="B26" s="27" t="s">
        <v>40</v>
      </c>
      <c r="C26" s="15"/>
      <c r="D26" s="15"/>
      <c r="E26" s="15"/>
      <c r="F26" s="10">
        <f>SUM(F22:F25)</f>
        <v>6321000</v>
      </c>
      <c r="G26" s="10"/>
      <c r="H26" s="34"/>
    </row>
    <row r="27" spans="1:8" s="2" customFormat="1" ht="31.5">
      <c r="A27" s="33"/>
      <c r="B27" s="27" t="s">
        <v>289</v>
      </c>
      <c r="C27" s="14" t="s">
        <v>170</v>
      </c>
      <c r="D27" s="15"/>
      <c r="E27" s="15"/>
      <c r="F27" s="10">
        <v>1591000</v>
      </c>
      <c r="G27" s="10"/>
      <c r="H27" s="13" t="s">
        <v>488</v>
      </c>
    </row>
    <row r="28" spans="1:8" s="2" customFormat="1" ht="15.75">
      <c r="A28" s="33"/>
      <c r="B28" s="27" t="s">
        <v>14</v>
      </c>
      <c r="C28" s="15"/>
      <c r="D28" s="15"/>
      <c r="E28" s="15"/>
      <c r="F28" s="10">
        <f>F13+F17+F21+F26+F27</f>
        <v>10787000</v>
      </c>
      <c r="G28" s="10"/>
      <c r="H28" s="34"/>
    </row>
    <row r="29" spans="1:8" ht="15.75">
      <c r="A29" s="8"/>
      <c r="B29" s="9" t="s">
        <v>22</v>
      </c>
      <c r="C29" s="6"/>
      <c r="D29" s="6"/>
      <c r="E29" s="6"/>
      <c r="F29" s="138">
        <f>F28-G28</f>
        <v>10787000</v>
      </c>
      <c r="G29" s="138"/>
      <c r="H29" s="12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spans="6:7" ht="15.75">
      <c r="F64" s="1"/>
      <c r="G64" s="1"/>
    </row>
    <row r="65" spans="6:7" ht="15.75">
      <c r="F65" s="1"/>
      <c r="G65" s="1"/>
    </row>
    <row r="66" spans="6:7" ht="15.75">
      <c r="F66" s="1"/>
      <c r="G66" s="1"/>
    </row>
    <row r="67" spans="6:7" ht="15.75">
      <c r="F67" s="1"/>
      <c r="G67" s="1"/>
    </row>
    <row r="68" spans="6:7" ht="15.75">
      <c r="F68" s="1"/>
      <c r="G68" s="1"/>
    </row>
    <row r="69" spans="6:7" ht="15.75">
      <c r="F69" s="1"/>
      <c r="G69" s="1"/>
    </row>
    <row r="70" spans="6:7" ht="15.75">
      <c r="F70" s="1"/>
      <c r="G70" s="1"/>
    </row>
    <row r="71" spans="6:7" ht="15.75">
      <c r="F71" s="1"/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  <row r="100" ht="15.75">
      <c r="G100" s="1"/>
    </row>
    <row r="101" ht="15.75">
      <c r="G101" s="1"/>
    </row>
    <row r="102" ht="15.75">
      <c r="G102" s="1"/>
    </row>
    <row r="103" ht="15.75">
      <c r="G103" s="1"/>
    </row>
    <row r="104" ht="15.75">
      <c r="G104" s="1"/>
    </row>
    <row r="105" ht="15.75">
      <c r="G105" s="1"/>
    </row>
    <row r="106" ht="15.75">
      <c r="G106" s="1"/>
    </row>
    <row r="107" ht="15.75">
      <c r="G107" s="1"/>
    </row>
  </sheetData>
  <mergeCells count="7">
    <mergeCell ref="A4:H4"/>
    <mergeCell ref="F6:G6"/>
    <mergeCell ref="F29:G29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O73"/>
  <sheetViews>
    <sheetView workbookViewId="0" topLeftCell="D1">
      <selection activeCell="E10" sqref="E10"/>
    </sheetView>
  </sheetViews>
  <sheetFormatPr defaultColWidth="9.00390625" defaultRowHeight="15.75"/>
  <cols>
    <col min="1" max="1" width="3.00390625" style="19" customWidth="1"/>
    <col min="2" max="2" width="14.75390625" style="19" customWidth="1"/>
    <col min="3" max="3" width="9.00390625" style="19" customWidth="1"/>
    <col min="4" max="4" width="15.00390625" style="19" customWidth="1"/>
    <col min="5" max="6" width="21.875" style="19" customWidth="1"/>
    <col min="7" max="7" width="7.50390625" style="19" customWidth="1"/>
    <col min="8" max="8" width="9.75390625" style="19" customWidth="1"/>
    <col min="9" max="9" width="9.375" style="19" customWidth="1"/>
    <col min="10" max="10" width="7.375" style="19" bestFit="1" customWidth="1"/>
    <col min="11" max="11" width="11.25390625" style="19" bestFit="1" customWidth="1"/>
    <col min="12" max="12" width="10.875" style="19" bestFit="1" customWidth="1"/>
    <col min="13" max="13" width="10.125" style="19" customWidth="1"/>
    <col min="14" max="14" width="9.00390625" style="19" customWidth="1"/>
    <col min="15" max="15" width="9.75390625" style="19" customWidth="1"/>
    <col min="16" max="16384" width="9.00390625" style="19" customWidth="1"/>
  </cols>
  <sheetData>
    <row r="1" spans="1:15" ht="15.75">
      <c r="A1" s="145"/>
      <c r="B1" s="145"/>
      <c r="C1" s="145"/>
      <c r="D1" s="145"/>
      <c r="E1" s="145"/>
      <c r="F1" s="145"/>
      <c r="G1" s="145"/>
      <c r="H1" s="145"/>
      <c r="I1" s="145"/>
      <c r="J1" s="145" t="s">
        <v>492</v>
      </c>
      <c r="K1" s="145"/>
      <c r="L1" s="145"/>
      <c r="M1" s="145"/>
      <c r="N1" s="145"/>
      <c r="O1" s="145"/>
    </row>
    <row r="2" spans="1:15" ht="15.75">
      <c r="A2" s="139" t="s">
        <v>291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5.75">
      <c r="A3" s="139" t="s">
        <v>489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5.75">
      <c r="A4" s="146" t="s">
        <v>292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2:10" ht="15.75">
      <c r="B5" s="58"/>
      <c r="C5" s="57"/>
      <c r="D5" s="59"/>
      <c r="E5" s="59"/>
      <c r="F5" s="59"/>
      <c r="G5" s="57"/>
      <c r="H5" s="57"/>
      <c r="I5" s="57"/>
      <c r="J5" s="57"/>
    </row>
    <row r="6" spans="1:15" ht="15.75" customHeight="1">
      <c r="A6" s="147" t="s">
        <v>293</v>
      </c>
      <c r="B6" s="149" t="s">
        <v>294</v>
      </c>
      <c r="C6" s="149" t="s">
        <v>295</v>
      </c>
      <c r="D6" s="151" t="s">
        <v>296</v>
      </c>
      <c r="E6" s="152"/>
      <c r="F6" s="153"/>
      <c r="G6" s="154" t="s">
        <v>297</v>
      </c>
      <c r="H6" s="154" t="s">
        <v>490</v>
      </c>
      <c r="I6" s="149" t="s">
        <v>298</v>
      </c>
      <c r="J6" s="149" t="s">
        <v>299</v>
      </c>
      <c r="K6" s="149" t="s">
        <v>300</v>
      </c>
      <c r="L6" s="156" t="s">
        <v>301</v>
      </c>
      <c r="M6" s="156" t="s">
        <v>302</v>
      </c>
      <c r="N6" s="154" t="s">
        <v>303</v>
      </c>
      <c r="O6" s="157" t="s">
        <v>304</v>
      </c>
    </row>
    <row r="7" spans="1:15" ht="44.25" customHeight="1">
      <c r="A7" s="148"/>
      <c r="B7" s="150"/>
      <c r="C7" s="150"/>
      <c r="D7" s="62" t="s">
        <v>305</v>
      </c>
      <c r="E7" s="62" t="s">
        <v>306</v>
      </c>
      <c r="F7" s="62" t="s">
        <v>307</v>
      </c>
      <c r="G7" s="155"/>
      <c r="H7" s="155"/>
      <c r="I7" s="150"/>
      <c r="J7" s="150"/>
      <c r="K7" s="150"/>
      <c r="L7" s="156"/>
      <c r="M7" s="156"/>
      <c r="N7" s="155"/>
      <c r="O7" s="157"/>
    </row>
    <row r="8" spans="1:11" ht="15.75">
      <c r="A8" s="63"/>
      <c r="B8" s="64"/>
      <c r="C8" s="64"/>
      <c r="D8" s="65"/>
      <c r="E8" s="65"/>
      <c r="F8" s="65"/>
      <c r="G8" s="64"/>
      <c r="H8" s="64"/>
      <c r="I8" s="64"/>
      <c r="J8" s="64"/>
      <c r="K8" s="64"/>
    </row>
    <row r="9" spans="1:10" ht="15.75">
      <c r="A9" s="2" t="s">
        <v>308</v>
      </c>
      <c r="B9" s="64"/>
      <c r="C9" s="64"/>
      <c r="D9" s="65"/>
      <c r="E9" s="65"/>
      <c r="F9" s="65"/>
      <c r="G9" s="64"/>
      <c r="H9" s="64"/>
      <c r="I9" s="64"/>
      <c r="J9" s="64"/>
    </row>
    <row r="10" spans="1:10" ht="15.75">
      <c r="A10" s="2"/>
      <c r="B10" s="64"/>
      <c r="C10" s="64"/>
      <c r="D10" s="65"/>
      <c r="E10" s="65"/>
      <c r="F10" s="65"/>
      <c r="G10" s="64"/>
      <c r="H10" s="64"/>
      <c r="I10" s="64"/>
      <c r="J10" s="64"/>
    </row>
    <row r="11" spans="1:10" ht="15.75">
      <c r="A11" s="2" t="s">
        <v>309</v>
      </c>
      <c r="B11" s="64"/>
      <c r="C11" s="64"/>
      <c r="D11" s="65"/>
      <c r="E11" s="65"/>
      <c r="F11" s="65"/>
      <c r="G11" s="64"/>
      <c r="H11" s="64"/>
      <c r="I11" s="64"/>
      <c r="J11" s="64"/>
    </row>
    <row r="12" spans="1:15" ht="45">
      <c r="A12" s="60" t="s">
        <v>310</v>
      </c>
      <c r="B12" s="60" t="s">
        <v>311</v>
      </c>
      <c r="C12" s="60" t="s">
        <v>312</v>
      </c>
      <c r="D12" s="66" t="s">
        <v>313</v>
      </c>
      <c r="E12" s="60" t="s">
        <v>314</v>
      </c>
      <c r="F12" s="60" t="s">
        <v>315</v>
      </c>
      <c r="G12" s="67">
        <v>60</v>
      </c>
      <c r="H12" s="68">
        <v>12973</v>
      </c>
      <c r="I12" s="68">
        <f>H12*G12/100-1</f>
        <v>7782.8</v>
      </c>
      <c r="J12" s="68">
        <f>H12-I12</f>
        <v>5190.2</v>
      </c>
      <c r="K12" s="69" t="s">
        <v>316</v>
      </c>
      <c r="L12" s="68">
        <v>7784</v>
      </c>
      <c r="M12" s="70" t="s">
        <v>317</v>
      </c>
      <c r="N12" s="71">
        <v>39900</v>
      </c>
      <c r="O12" s="68">
        <v>2724</v>
      </c>
    </row>
    <row r="13" spans="1:12" ht="15.75">
      <c r="A13" s="72"/>
      <c r="B13" s="72"/>
      <c r="C13" s="72"/>
      <c r="D13" s="73"/>
      <c r="E13" s="72"/>
      <c r="F13" s="72"/>
      <c r="G13" s="74"/>
      <c r="H13" s="31"/>
      <c r="I13" s="31"/>
      <c r="J13" s="31"/>
      <c r="K13" s="75"/>
      <c r="L13" s="31"/>
    </row>
    <row r="14" spans="1:12" ht="15.75">
      <c r="A14" s="158" t="s">
        <v>318</v>
      </c>
      <c r="B14" s="158"/>
      <c r="C14" s="158"/>
      <c r="D14" s="158"/>
      <c r="E14" s="72"/>
      <c r="F14" s="72"/>
      <c r="G14" s="31"/>
      <c r="H14" s="31"/>
      <c r="I14" s="31"/>
      <c r="J14" s="31"/>
      <c r="L14" s="31"/>
    </row>
    <row r="15" spans="1:15" ht="45">
      <c r="A15" s="60" t="s">
        <v>319</v>
      </c>
      <c r="B15" s="60" t="s">
        <v>320</v>
      </c>
      <c r="C15" s="60" t="s">
        <v>321</v>
      </c>
      <c r="D15" s="61" t="s">
        <v>322</v>
      </c>
      <c r="E15" s="60" t="s">
        <v>323</v>
      </c>
      <c r="F15" s="60" t="s">
        <v>324</v>
      </c>
      <c r="G15" s="68">
        <v>50</v>
      </c>
      <c r="H15" s="68">
        <v>13420</v>
      </c>
      <c r="I15" s="68">
        <v>6710</v>
      </c>
      <c r="J15" s="68">
        <f>H15-I15</f>
        <v>6710</v>
      </c>
      <c r="K15" s="60" t="s">
        <v>325</v>
      </c>
      <c r="L15" s="68">
        <v>6699</v>
      </c>
      <c r="M15" s="77" t="s">
        <v>326</v>
      </c>
      <c r="N15" s="71">
        <v>39891</v>
      </c>
      <c r="O15" s="68">
        <v>6699</v>
      </c>
    </row>
    <row r="16" spans="1:15" s="78" customFormat="1" ht="38.25">
      <c r="A16" s="60" t="s">
        <v>327</v>
      </c>
      <c r="B16" s="60" t="s">
        <v>328</v>
      </c>
      <c r="C16" s="60" t="s">
        <v>329</v>
      </c>
      <c r="D16" s="61" t="s">
        <v>330</v>
      </c>
      <c r="E16" s="60" t="s">
        <v>331</v>
      </c>
      <c r="F16" s="60" t="s">
        <v>332</v>
      </c>
      <c r="G16" s="68">
        <v>92</v>
      </c>
      <c r="H16" s="68">
        <v>10000</v>
      </c>
      <c r="I16" s="68">
        <v>9200</v>
      </c>
      <c r="J16" s="68">
        <f>H16-I16</f>
        <v>800</v>
      </c>
      <c r="K16" s="69" t="s">
        <v>316</v>
      </c>
      <c r="L16" s="68">
        <v>9200</v>
      </c>
      <c r="M16" s="61" t="s">
        <v>330</v>
      </c>
      <c r="N16" s="71">
        <v>39990</v>
      </c>
      <c r="O16" s="68">
        <v>2300</v>
      </c>
    </row>
    <row r="17" spans="1:15" s="81" customFormat="1" ht="30">
      <c r="A17" s="159" t="s">
        <v>333</v>
      </c>
      <c r="B17" s="159" t="s">
        <v>311</v>
      </c>
      <c r="C17" s="159" t="s">
        <v>437</v>
      </c>
      <c r="D17" s="127" t="s">
        <v>334</v>
      </c>
      <c r="E17" s="159" t="s">
        <v>335</v>
      </c>
      <c r="F17" s="79" t="s">
        <v>336</v>
      </c>
      <c r="G17" s="80">
        <v>73.78</v>
      </c>
      <c r="H17" s="80">
        <v>719295</v>
      </c>
      <c r="I17" s="80">
        <v>530666</v>
      </c>
      <c r="J17" s="80">
        <f>H17-I17</f>
        <v>188629</v>
      </c>
      <c r="K17" s="129" t="s">
        <v>316</v>
      </c>
      <c r="L17" s="131" t="s">
        <v>337</v>
      </c>
      <c r="M17" s="133"/>
      <c r="N17" s="133"/>
      <c r="O17" s="133"/>
    </row>
    <row r="18" spans="1:15" s="81" customFormat="1" ht="30">
      <c r="A18" s="160"/>
      <c r="B18" s="160"/>
      <c r="C18" s="160"/>
      <c r="D18" s="128"/>
      <c r="E18" s="160"/>
      <c r="F18" s="79" t="s">
        <v>338</v>
      </c>
      <c r="G18" s="80">
        <v>74</v>
      </c>
      <c r="H18" s="80">
        <v>876249</v>
      </c>
      <c r="I18" s="80">
        <v>489883</v>
      </c>
      <c r="J18" s="80">
        <f>H18-I18</f>
        <v>386366</v>
      </c>
      <c r="K18" s="130"/>
      <c r="L18" s="132"/>
      <c r="M18" s="134"/>
      <c r="N18" s="134"/>
      <c r="O18" s="134"/>
    </row>
    <row r="19" spans="1:15" s="78" customFormat="1" ht="45">
      <c r="A19" s="79" t="s">
        <v>339</v>
      </c>
      <c r="B19" s="60" t="s">
        <v>340</v>
      </c>
      <c r="C19" s="60" t="s">
        <v>341</v>
      </c>
      <c r="D19" s="60" t="s">
        <v>342</v>
      </c>
      <c r="E19" s="61" t="s">
        <v>343</v>
      </c>
      <c r="F19" s="60" t="s">
        <v>344</v>
      </c>
      <c r="G19" s="68">
        <v>50</v>
      </c>
      <c r="H19" s="68">
        <v>2280</v>
      </c>
      <c r="I19" s="68">
        <v>1140</v>
      </c>
      <c r="J19" s="68">
        <v>1140</v>
      </c>
      <c r="K19" s="66" t="s">
        <v>345</v>
      </c>
      <c r="L19" s="68">
        <v>1140</v>
      </c>
      <c r="M19" s="82" t="s">
        <v>346</v>
      </c>
      <c r="N19" s="71">
        <v>39869</v>
      </c>
      <c r="O19" s="68">
        <v>950</v>
      </c>
    </row>
    <row r="20" spans="1:15" s="78" customFormat="1" ht="45">
      <c r="A20" s="79" t="s">
        <v>347</v>
      </c>
      <c r="B20" s="60" t="s">
        <v>340</v>
      </c>
      <c r="C20" s="60" t="s">
        <v>341</v>
      </c>
      <c r="D20" s="60" t="s">
        <v>348</v>
      </c>
      <c r="E20" s="60" t="s">
        <v>349</v>
      </c>
      <c r="F20" s="60" t="s">
        <v>350</v>
      </c>
      <c r="G20" s="68">
        <v>100</v>
      </c>
      <c r="H20" s="68">
        <v>5529</v>
      </c>
      <c r="I20" s="68">
        <v>5529</v>
      </c>
      <c r="J20" s="69" t="s">
        <v>341</v>
      </c>
      <c r="K20" s="69" t="s">
        <v>341</v>
      </c>
      <c r="L20" s="68">
        <v>5529</v>
      </c>
      <c r="M20" s="83" t="s">
        <v>341</v>
      </c>
      <c r="N20" s="84">
        <v>39995</v>
      </c>
      <c r="O20" s="85">
        <v>5529</v>
      </c>
    </row>
    <row r="21" spans="1:15" s="78" customFormat="1" ht="45">
      <c r="A21" s="79" t="s">
        <v>351</v>
      </c>
      <c r="B21" s="60" t="s">
        <v>352</v>
      </c>
      <c r="C21" s="60" t="s">
        <v>341</v>
      </c>
      <c r="D21" s="60" t="s">
        <v>353</v>
      </c>
      <c r="E21" s="60" t="s">
        <v>354</v>
      </c>
      <c r="F21" s="60" t="s">
        <v>355</v>
      </c>
      <c r="G21" s="68">
        <v>100</v>
      </c>
      <c r="H21" s="68">
        <v>140</v>
      </c>
      <c r="I21" s="68">
        <v>140</v>
      </c>
      <c r="J21" s="69" t="s">
        <v>341</v>
      </c>
      <c r="K21" s="69" t="s">
        <v>341</v>
      </c>
      <c r="L21" s="68">
        <v>140</v>
      </c>
      <c r="M21" s="86" t="s">
        <v>356</v>
      </c>
      <c r="N21" s="71">
        <v>39959</v>
      </c>
      <c r="O21" s="68">
        <v>140</v>
      </c>
    </row>
    <row r="22" spans="1:15" ht="15.75" customHeight="1">
      <c r="A22" s="135" t="s">
        <v>357</v>
      </c>
      <c r="B22" s="161"/>
      <c r="C22" s="161"/>
      <c r="D22" s="161"/>
      <c r="E22" s="161"/>
      <c r="F22" s="162"/>
      <c r="G22" s="87"/>
      <c r="H22" s="87">
        <f>SUM(H12:H21)-H17</f>
        <v>920591</v>
      </c>
      <c r="I22" s="87">
        <f>SUM(I12:I21)-I17</f>
        <v>520384.80000000005</v>
      </c>
      <c r="J22" s="87">
        <f>SUM(J12:J21)-J17</f>
        <v>400206.19999999995</v>
      </c>
      <c r="K22" s="87"/>
      <c r="L22" s="87">
        <f>L12+L15+L16+L19+L20+L21</f>
        <v>30492</v>
      </c>
      <c r="M22" s="87"/>
      <c r="N22" s="87"/>
      <c r="O22" s="87">
        <f>SUM(O12:O21)-O17</f>
        <v>18342</v>
      </c>
    </row>
    <row r="23" spans="1:15" ht="24" customHeight="1">
      <c r="A23" s="64"/>
      <c r="B23" s="88"/>
      <c r="C23" s="88"/>
      <c r="D23" s="88"/>
      <c r="E23" s="89"/>
      <c r="F23" s="89"/>
      <c r="G23" s="90"/>
      <c r="H23" s="90"/>
      <c r="I23" s="90"/>
      <c r="J23" s="90"/>
      <c r="K23" s="90"/>
      <c r="L23" s="90"/>
      <c r="M23" s="90"/>
      <c r="N23" s="90"/>
      <c r="O23" s="90"/>
    </row>
    <row r="24" spans="1:15" ht="15.75">
      <c r="A24" s="158" t="s">
        <v>358</v>
      </c>
      <c r="B24" s="158"/>
      <c r="C24" s="158"/>
      <c r="D24" s="158"/>
      <c r="E24" s="89"/>
      <c r="F24" s="89"/>
      <c r="G24" s="90"/>
      <c r="H24" s="90"/>
      <c r="I24" s="90"/>
      <c r="J24" s="90"/>
      <c r="K24" s="90"/>
      <c r="L24" s="90"/>
      <c r="M24" s="90"/>
      <c r="N24" s="90"/>
      <c r="O24" s="90"/>
    </row>
    <row r="25" spans="1:15" ht="45">
      <c r="A25" s="91" t="s">
        <v>359</v>
      </c>
      <c r="B25" s="60" t="s">
        <v>360</v>
      </c>
      <c r="C25" s="60" t="s">
        <v>361</v>
      </c>
      <c r="D25" s="92" t="s">
        <v>341</v>
      </c>
      <c r="E25" s="60" t="s">
        <v>362</v>
      </c>
      <c r="F25" s="60" t="s">
        <v>363</v>
      </c>
      <c r="G25" s="68">
        <v>70</v>
      </c>
      <c r="H25" s="68">
        <v>2499</v>
      </c>
      <c r="I25" s="68">
        <v>1749</v>
      </c>
      <c r="J25" s="68">
        <f>H25-I25</f>
        <v>750</v>
      </c>
      <c r="K25" s="60" t="s">
        <v>364</v>
      </c>
      <c r="L25" s="60" t="s">
        <v>365</v>
      </c>
      <c r="M25" s="68"/>
      <c r="N25" s="68"/>
      <c r="O25" s="68"/>
    </row>
    <row r="26" spans="1:15" ht="75">
      <c r="A26" s="91" t="s">
        <v>366</v>
      </c>
      <c r="B26" s="60" t="s">
        <v>367</v>
      </c>
      <c r="C26" s="60" t="s">
        <v>368</v>
      </c>
      <c r="D26" s="60" t="s">
        <v>369</v>
      </c>
      <c r="E26" s="60" t="s">
        <v>370</v>
      </c>
      <c r="F26" s="60" t="s">
        <v>371</v>
      </c>
      <c r="G26" s="68">
        <v>100</v>
      </c>
      <c r="H26" s="68">
        <v>64000</v>
      </c>
      <c r="I26" s="68">
        <v>64000</v>
      </c>
      <c r="J26" s="68">
        <f>H26-I26</f>
        <v>0</v>
      </c>
      <c r="K26" s="60"/>
      <c r="L26" s="68">
        <v>64000</v>
      </c>
      <c r="M26" s="68"/>
      <c r="N26" s="71">
        <v>40014</v>
      </c>
      <c r="O26" s="68">
        <v>22400</v>
      </c>
    </row>
    <row r="27" spans="1:15" ht="45">
      <c r="A27" s="91" t="s">
        <v>372</v>
      </c>
      <c r="B27" s="60" t="s">
        <v>373</v>
      </c>
      <c r="C27" s="60" t="s">
        <v>374</v>
      </c>
      <c r="D27" s="60" t="s">
        <v>375</v>
      </c>
      <c r="E27" s="60" t="s">
        <v>376</v>
      </c>
      <c r="F27" s="60" t="s">
        <v>377</v>
      </c>
      <c r="G27" s="68">
        <v>46</v>
      </c>
      <c r="H27" s="68">
        <v>21671</v>
      </c>
      <c r="I27" s="68">
        <v>10000</v>
      </c>
      <c r="J27" s="68">
        <v>11671</v>
      </c>
      <c r="K27" s="60" t="s">
        <v>364</v>
      </c>
      <c r="L27" s="60" t="s">
        <v>365</v>
      </c>
      <c r="M27" s="68"/>
      <c r="N27" s="68"/>
      <c r="O27" s="68"/>
    </row>
    <row r="28" spans="1:15" ht="30">
      <c r="A28" s="163" t="s">
        <v>378</v>
      </c>
      <c r="B28" s="149" t="s">
        <v>379</v>
      </c>
      <c r="C28" s="149" t="s">
        <v>380</v>
      </c>
      <c r="D28" s="149"/>
      <c r="E28" s="149" t="s">
        <v>381</v>
      </c>
      <c r="F28" s="60" t="s">
        <v>382</v>
      </c>
      <c r="G28" s="68"/>
      <c r="H28" s="68">
        <v>23665</v>
      </c>
      <c r="I28" s="68">
        <v>18932</v>
      </c>
      <c r="J28" s="68">
        <v>4733</v>
      </c>
      <c r="K28" s="60" t="s">
        <v>364</v>
      </c>
      <c r="L28" s="68">
        <v>11000</v>
      </c>
      <c r="M28" s="68"/>
      <c r="N28" s="71">
        <v>39993</v>
      </c>
      <c r="O28" s="68">
        <v>11000</v>
      </c>
    </row>
    <row r="29" spans="1:15" ht="30">
      <c r="A29" s="164"/>
      <c r="B29" s="150"/>
      <c r="C29" s="165"/>
      <c r="D29" s="150"/>
      <c r="E29" s="150"/>
      <c r="F29" s="60" t="s">
        <v>383</v>
      </c>
      <c r="G29" s="68">
        <v>80</v>
      </c>
      <c r="H29" s="68">
        <v>25000</v>
      </c>
      <c r="I29" s="68">
        <v>20000</v>
      </c>
      <c r="J29" s="68">
        <v>5000</v>
      </c>
      <c r="K29" s="60" t="s">
        <v>364</v>
      </c>
      <c r="L29" s="60" t="s">
        <v>365</v>
      </c>
      <c r="M29" s="68"/>
      <c r="N29" s="68"/>
      <c r="O29" s="68"/>
    </row>
    <row r="30" spans="1:15" ht="45">
      <c r="A30" s="91" t="s">
        <v>384</v>
      </c>
      <c r="B30" s="60" t="s">
        <v>379</v>
      </c>
      <c r="C30" s="60" t="s">
        <v>385</v>
      </c>
      <c r="D30" s="60"/>
      <c r="E30" s="60" t="s">
        <v>386</v>
      </c>
      <c r="F30" s="60" t="s">
        <v>387</v>
      </c>
      <c r="G30" s="68">
        <v>100</v>
      </c>
      <c r="H30" s="68">
        <v>10000</v>
      </c>
      <c r="I30" s="68">
        <v>10000</v>
      </c>
      <c r="J30" s="68"/>
      <c r="K30" s="60"/>
      <c r="L30" s="68"/>
      <c r="M30" s="68"/>
      <c r="N30" s="68"/>
      <c r="O30" s="68"/>
    </row>
    <row r="31" spans="1:15" ht="45">
      <c r="A31" s="91" t="s">
        <v>388</v>
      </c>
      <c r="B31" s="60" t="s">
        <v>373</v>
      </c>
      <c r="C31" s="60" t="s">
        <v>389</v>
      </c>
      <c r="D31" s="60" t="s">
        <v>390</v>
      </c>
      <c r="E31" s="60" t="s">
        <v>391</v>
      </c>
      <c r="F31" s="60" t="s">
        <v>392</v>
      </c>
      <c r="G31" s="68">
        <v>65</v>
      </c>
      <c r="H31" s="68">
        <v>12550</v>
      </c>
      <c r="I31" s="68">
        <v>8158</v>
      </c>
      <c r="J31" s="68">
        <v>4392</v>
      </c>
      <c r="K31" s="60" t="s">
        <v>393</v>
      </c>
      <c r="L31" s="60" t="s">
        <v>365</v>
      </c>
      <c r="M31" s="68"/>
      <c r="N31" s="68"/>
      <c r="O31" s="68"/>
    </row>
    <row r="32" spans="1:15" ht="47.25" customHeight="1">
      <c r="A32" s="149" t="s">
        <v>394</v>
      </c>
      <c r="B32" s="149" t="s">
        <v>367</v>
      </c>
      <c r="C32" s="149"/>
      <c r="D32" s="149"/>
      <c r="E32" s="149" t="s">
        <v>395</v>
      </c>
      <c r="F32" s="149" t="s">
        <v>396</v>
      </c>
      <c r="G32" s="174">
        <v>100</v>
      </c>
      <c r="H32" s="174">
        <v>591</v>
      </c>
      <c r="I32" s="174">
        <v>591</v>
      </c>
      <c r="J32" s="172"/>
      <c r="K32" s="149"/>
      <c r="L32" s="174">
        <v>591</v>
      </c>
      <c r="M32" s="172"/>
      <c r="N32" s="169" t="s">
        <v>438</v>
      </c>
      <c r="O32" s="174">
        <v>473</v>
      </c>
    </row>
    <row r="33" spans="1:15" ht="47.25" customHeight="1">
      <c r="A33" s="150"/>
      <c r="B33" s="150"/>
      <c r="C33" s="150"/>
      <c r="D33" s="150"/>
      <c r="E33" s="150"/>
      <c r="F33" s="150"/>
      <c r="G33" s="175"/>
      <c r="H33" s="175"/>
      <c r="I33" s="175"/>
      <c r="J33" s="173"/>
      <c r="K33" s="150"/>
      <c r="L33" s="175"/>
      <c r="M33" s="173"/>
      <c r="N33" s="170"/>
      <c r="O33" s="175"/>
    </row>
    <row r="34" spans="1:15" ht="75">
      <c r="A34" s="91" t="s">
        <v>397</v>
      </c>
      <c r="B34" s="60" t="s">
        <v>398</v>
      </c>
      <c r="C34" s="60"/>
      <c r="D34" s="60" t="s">
        <v>399</v>
      </c>
      <c r="E34" s="93" t="s">
        <v>400</v>
      </c>
      <c r="F34" s="60" t="s">
        <v>401</v>
      </c>
      <c r="G34" s="68">
        <v>100</v>
      </c>
      <c r="H34" s="68">
        <v>1000</v>
      </c>
      <c r="I34" s="68">
        <v>1000</v>
      </c>
      <c r="J34" s="68">
        <v>0</v>
      </c>
      <c r="K34" s="94"/>
      <c r="L34" s="68">
        <v>1000</v>
      </c>
      <c r="M34" s="70" t="s">
        <v>402</v>
      </c>
      <c r="N34" s="115">
        <v>40154</v>
      </c>
      <c r="O34" s="85">
        <v>1000</v>
      </c>
    </row>
    <row r="35" spans="1:15" ht="45">
      <c r="A35" s="91" t="s">
        <v>405</v>
      </c>
      <c r="B35" s="60" t="s">
        <v>439</v>
      </c>
      <c r="C35" s="60" t="s">
        <v>440</v>
      </c>
      <c r="D35" s="60"/>
      <c r="E35" s="60" t="s">
        <v>441</v>
      </c>
      <c r="F35" s="60" t="s">
        <v>442</v>
      </c>
      <c r="G35" s="68">
        <v>60</v>
      </c>
      <c r="H35" s="68">
        <v>175000</v>
      </c>
      <c r="I35" s="68">
        <v>105000</v>
      </c>
      <c r="J35" s="68">
        <f>H35-I35</f>
        <v>70000</v>
      </c>
      <c r="K35" s="60" t="s">
        <v>443</v>
      </c>
      <c r="L35" s="68"/>
      <c r="M35" s="70"/>
      <c r="N35" s="70"/>
      <c r="O35" s="60"/>
    </row>
    <row r="36" spans="1:15" ht="45">
      <c r="A36" s="91" t="s">
        <v>409</v>
      </c>
      <c r="B36" s="60" t="s">
        <v>311</v>
      </c>
      <c r="C36" s="60" t="s">
        <v>444</v>
      </c>
      <c r="D36" s="60" t="s">
        <v>445</v>
      </c>
      <c r="E36" s="60" t="s">
        <v>446</v>
      </c>
      <c r="F36" s="60" t="s">
        <v>447</v>
      </c>
      <c r="G36" s="68">
        <v>76</v>
      </c>
      <c r="H36" s="68">
        <v>105301</v>
      </c>
      <c r="I36" s="68">
        <v>80000</v>
      </c>
      <c r="J36" s="68">
        <f>H36-I36</f>
        <v>25301</v>
      </c>
      <c r="K36" s="60" t="s">
        <v>443</v>
      </c>
      <c r="L36" s="68"/>
      <c r="M36" s="70"/>
      <c r="N36" s="70"/>
      <c r="O36" s="60"/>
    </row>
    <row r="37" spans="1:15" ht="45">
      <c r="A37" s="91" t="s">
        <v>415</v>
      </c>
      <c r="B37" s="60" t="s">
        <v>311</v>
      </c>
      <c r="C37" s="60" t="s">
        <v>448</v>
      </c>
      <c r="D37" s="60" t="s">
        <v>449</v>
      </c>
      <c r="E37" s="60" t="s">
        <v>450</v>
      </c>
      <c r="F37" s="60" t="s">
        <v>451</v>
      </c>
      <c r="G37" s="68">
        <v>68</v>
      </c>
      <c r="H37" s="68">
        <v>414658</v>
      </c>
      <c r="I37" s="68">
        <v>281967</v>
      </c>
      <c r="J37" s="68">
        <f>H37-I37</f>
        <v>132691</v>
      </c>
      <c r="K37" s="60" t="s">
        <v>443</v>
      </c>
      <c r="L37" s="68"/>
      <c r="M37" s="70"/>
      <c r="N37" s="70"/>
      <c r="O37" s="60"/>
    </row>
    <row r="38" spans="1:15" ht="45">
      <c r="A38" s="91" t="s">
        <v>420</v>
      </c>
      <c r="B38" s="60" t="s">
        <v>367</v>
      </c>
      <c r="C38" s="60"/>
      <c r="D38" s="60"/>
      <c r="E38" s="60" t="s">
        <v>452</v>
      </c>
      <c r="F38" s="60" t="s">
        <v>453</v>
      </c>
      <c r="G38" s="68">
        <v>100</v>
      </c>
      <c r="H38" s="68">
        <v>3000</v>
      </c>
      <c r="I38" s="68">
        <v>3000</v>
      </c>
      <c r="J38" s="68">
        <f>H38-I38</f>
        <v>0</v>
      </c>
      <c r="K38" s="94"/>
      <c r="L38" s="68">
        <v>2900</v>
      </c>
      <c r="M38" s="115"/>
      <c r="N38" s="115">
        <v>40135</v>
      </c>
      <c r="O38" s="85">
        <v>2900</v>
      </c>
    </row>
    <row r="39" spans="1:15" ht="45">
      <c r="A39" s="91" t="s">
        <v>425</v>
      </c>
      <c r="B39" s="60" t="s">
        <v>367</v>
      </c>
      <c r="C39" s="60"/>
      <c r="D39" s="60"/>
      <c r="E39" s="60" t="s">
        <v>454</v>
      </c>
      <c r="F39" s="60" t="s">
        <v>454</v>
      </c>
      <c r="G39" s="68">
        <v>100</v>
      </c>
      <c r="H39" s="68">
        <v>845</v>
      </c>
      <c r="I39" s="68">
        <v>845</v>
      </c>
      <c r="J39" s="68">
        <f>H39-I39</f>
        <v>0</v>
      </c>
      <c r="K39" s="94"/>
      <c r="L39" s="68">
        <v>845</v>
      </c>
      <c r="M39" s="115"/>
      <c r="N39" s="115">
        <v>40051</v>
      </c>
      <c r="O39" s="85">
        <v>845</v>
      </c>
    </row>
    <row r="40" spans="1:15" ht="15.75" customHeight="1">
      <c r="A40" s="166" t="s">
        <v>403</v>
      </c>
      <c r="B40" s="167"/>
      <c r="C40" s="167"/>
      <c r="D40" s="167"/>
      <c r="E40" s="167"/>
      <c r="F40" s="168"/>
      <c r="G40" s="68"/>
      <c r="H40" s="87">
        <f>SUM(H25:H39)</f>
        <v>859780</v>
      </c>
      <c r="I40" s="87">
        <f>SUM(I25:I39)</f>
        <v>605242</v>
      </c>
      <c r="J40" s="87">
        <f>SUM(J25:J39)</f>
        <v>254538</v>
      </c>
      <c r="K40" s="87"/>
      <c r="L40" s="87">
        <f>SUM(L25:L39)</f>
        <v>80336</v>
      </c>
      <c r="M40" s="87"/>
      <c r="N40" s="87"/>
      <c r="O40" s="87">
        <f>SUM(O25:O39)</f>
        <v>38618</v>
      </c>
    </row>
    <row r="41" spans="1:15" ht="15.75">
      <c r="A41" s="76"/>
      <c r="B41" s="76"/>
      <c r="C41" s="76"/>
      <c r="D41" s="76"/>
      <c r="E41" s="89"/>
      <c r="F41" s="89"/>
      <c r="G41" s="90"/>
      <c r="H41" s="90"/>
      <c r="I41" s="90"/>
      <c r="J41" s="90"/>
      <c r="K41" s="90"/>
      <c r="L41" s="90"/>
      <c r="M41" s="90"/>
      <c r="N41" s="90"/>
      <c r="O41" s="90"/>
    </row>
    <row r="42" spans="1:15" ht="15.75">
      <c r="A42" s="158" t="s">
        <v>404</v>
      </c>
      <c r="B42" s="158"/>
      <c r="C42" s="158"/>
      <c r="D42" s="158"/>
      <c r="E42" s="158"/>
      <c r="F42" s="158"/>
      <c r="G42" s="158"/>
      <c r="H42" s="90"/>
      <c r="I42" s="90"/>
      <c r="J42" s="90"/>
      <c r="K42" s="90"/>
      <c r="L42" s="90"/>
      <c r="M42" s="90"/>
      <c r="N42" s="90"/>
      <c r="O42" s="90"/>
    </row>
    <row r="43" spans="1:15" ht="45">
      <c r="A43" s="91" t="s">
        <v>430</v>
      </c>
      <c r="B43" s="60" t="s">
        <v>406</v>
      </c>
      <c r="C43" s="95"/>
      <c r="D43" s="95"/>
      <c r="E43" s="92"/>
      <c r="F43" s="60" t="s">
        <v>407</v>
      </c>
      <c r="G43" s="68">
        <v>90</v>
      </c>
      <c r="H43" s="68">
        <v>540</v>
      </c>
      <c r="I43" s="68">
        <v>486</v>
      </c>
      <c r="J43" s="68">
        <v>54</v>
      </c>
      <c r="K43" s="87"/>
      <c r="L43" s="96" t="s">
        <v>408</v>
      </c>
      <c r="M43" s="87"/>
      <c r="N43" s="87"/>
      <c r="O43" s="87"/>
    </row>
    <row r="44" spans="1:15" ht="90">
      <c r="A44" s="91" t="s">
        <v>455</v>
      </c>
      <c r="B44" s="60" t="s">
        <v>410</v>
      </c>
      <c r="C44" s="95"/>
      <c r="D44" s="60">
        <v>9100093</v>
      </c>
      <c r="E44" s="60" t="s">
        <v>411</v>
      </c>
      <c r="F44" s="60" t="s">
        <v>412</v>
      </c>
      <c r="G44" s="68"/>
      <c r="H44" s="68">
        <v>298</v>
      </c>
      <c r="I44" s="68">
        <v>210</v>
      </c>
      <c r="J44" s="68">
        <v>88</v>
      </c>
      <c r="K44" s="87"/>
      <c r="L44" s="68">
        <v>156</v>
      </c>
      <c r="M44" s="87"/>
      <c r="N44" s="87"/>
      <c r="O44" s="87"/>
    </row>
    <row r="45" spans="1:15" ht="15.75">
      <c r="A45" s="171" t="s">
        <v>413</v>
      </c>
      <c r="B45" s="171"/>
      <c r="C45" s="171"/>
      <c r="D45" s="171"/>
      <c r="E45" s="171"/>
      <c r="F45" s="171"/>
      <c r="G45" s="87"/>
      <c r="H45" s="87">
        <f>SUM(H43:H44)</f>
        <v>838</v>
      </c>
      <c r="I45" s="87">
        <f>SUM(I43:I44)</f>
        <v>696</v>
      </c>
      <c r="J45" s="87">
        <f>SUM(J43:J44)</f>
        <v>142</v>
      </c>
      <c r="K45" s="87"/>
      <c r="L45" s="87">
        <f>SUM(L43:L44)</f>
        <v>156</v>
      </c>
      <c r="M45" s="87"/>
      <c r="N45" s="87"/>
      <c r="O45" s="87">
        <f>SUM(O43:O44)</f>
        <v>0</v>
      </c>
    </row>
    <row r="46" spans="1:15" ht="15.75">
      <c r="A46" s="76"/>
      <c r="B46" s="76"/>
      <c r="C46" s="76"/>
      <c r="D46" s="76"/>
      <c r="E46" s="89"/>
      <c r="F46" s="89"/>
      <c r="G46" s="90"/>
      <c r="H46" s="90"/>
      <c r="I46" s="90"/>
      <c r="J46" s="90"/>
      <c r="K46" s="90"/>
      <c r="L46" s="90"/>
      <c r="M46" s="90"/>
      <c r="N46" s="90"/>
      <c r="O46" s="90"/>
    </row>
    <row r="47" spans="1:15" ht="15.75">
      <c r="A47" s="176" t="s">
        <v>74</v>
      </c>
      <c r="B47" s="176"/>
      <c r="C47" s="176"/>
      <c r="D47" s="176"/>
      <c r="E47" s="176"/>
      <c r="F47" s="176"/>
      <c r="G47" s="117"/>
      <c r="H47" s="117"/>
      <c r="I47" s="117"/>
      <c r="J47" s="117"/>
      <c r="K47" s="118"/>
      <c r="L47" s="117"/>
      <c r="M47" s="119"/>
      <c r="N47" s="119"/>
      <c r="O47" s="64"/>
    </row>
    <row r="48" spans="1:15" ht="75">
      <c r="A48" s="91" t="s">
        <v>456</v>
      </c>
      <c r="B48" s="60" t="s">
        <v>461</v>
      </c>
      <c r="C48" s="95"/>
      <c r="D48" s="95"/>
      <c r="E48" s="60" t="s">
        <v>491</v>
      </c>
      <c r="F48" s="60" t="s">
        <v>462</v>
      </c>
      <c r="G48" s="68">
        <v>100</v>
      </c>
      <c r="H48" s="68">
        <v>330</v>
      </c>
      <c r="I48" s="68">
        <v>330</v>
      </c>
      <c r="J48" s="68">
        <f>H48-I48</f>
        <v>0</v>
      </c>
      <c r="K48" s="94"/>
      <c r="L48" s="68">
        <v>330</v>
      </c>
      <c r="M48" s="70" t="s">
        <v>463</v>
      </c>
      <c r="N48" s="70"/>
      <c r="O48" s="60"/>
    </row>
    <row r="49" spans="1:15" ht="15.75">
      <c r="A49" s="76"/>
      <c r="B49" s="76"/>
      <c r="C49" s="76"/>
      <c r="D49" s="76"/>
      <c r="E49" s="89"/>
      <c r="F49" s="89"/>
      <c r="G49" s="90"/>
      <c r="H49" s="90"/>
      <c r="I49" s="90"/>
      <c r="J49" s="90"/>
      <c r="K49" s="90"/>
      <c r="L49" s="90"/>
      <c r="M49" s="90"/>
      <c r="N49" s="90"/>
      <c r="O49" s="90"/>
    </row>
    <row r="50" spans="1:15" ht="15.75">
      <c r="A50" s="158" t="s">
        <v>414</v>
      </c>
      <c r="B50" s="158"/>
      <c r="C50" s="158"/>
      <c r="D50" s="158"/>
      <c r="E50" s="158"/>
      <c r="F50" s="158"/>
      <c r="G50" s="97"/>
      <c r="H50" s="97"/>
      <c r="I50" s="97"/>
      <c r="J50" s="97"/>
      <c r="K50" s="98"/>
      <c r="L50" s="31"/>
      <c r="M50" s="32"/>
      <c r="N50" s="32"/>
      <c r="O50" s="32"/>
    </row>
    <row r="51" spans="1:15" ht="15.75">
      <c r="A51" s="76"/>
      <c r="B51" s="76"/>
      <c r="C51" s="76"/>
      <c r="D51" s="76"/>
      <c r="E51" s="76"/>
      <c r="F51" s="99"/>
      <c r="G51" s="97"/>
      <c r="H51" s="97"/>
      <c r="I51" s="97"/>
      <c r="J51" s="97"/>
      <c r="K51" s="98"/>
      <c r="L51" s="31"/>
      <c r="M51" s="32"/>
      <c r="N51" s="32"/>
      <c r="O51" s="32"/>
    </row>
    <row r="52" spans="1:15" ht="15.75">
      <c r="A52" s="158" t="s">
        <v>318</v>
      </c>
      <c r="B52" s="158"/>
      <c r="C52" s="158"/>
      <c r="D52" s="158"/>
      <c r="E52" s="76"/>
      <c r="F52" s="76"/>
      <c r="G52" s="97"/>
      <c r="H52" s="97"/>
      <c r="I52" s="97"/>
      <c r="J52" s="97"/>
      <c r="K52" s="98"/>
      <c r="L52" s="31"/>
      <c r="M52" s="32"/>
      <c r="N52" s="32"/>
      <c r="O52" s="32"/>
    </row>
    <row r="53" spans="1:15" ht="75">
      <c r="A53" s="91" t="s">
        <v>457</v>
      </c>
      <c r="B53" s="60" t="s">
        <v>379</v>
      </c>
      <c r="C53" s="77"/>
      <c r="D53" s="60" t="s">
        <v>416</v>
      </c>
      <c r="E53" s="60" t="s">
        <v>417</v>
      </c>
      <c r="F53" s="60" t="s">
        <v>418</v>
      </c>
      <c r="G53" s="68">
        <v>65</v>
      </c>
      <c r="H53" s="68">
        <v>7639</v>
      </c>
      <c r="I53" s="68">
        <v>4950</v>
      </c>
      <c r="J53" s="68">
        <v>2689</v>
      </c>
      <c r="K53" s="94" t="s">
        <v>419</v>
      </c>
      <c r="L53" s="68">
        <v>3465</v>
      </c>
      <c r="M53" s="60" t="s">
        <v>416</v>
      </c>
      <c r="N53" s="100">
        <v>40025</v>
      </c>
      <c r="O53" s="68">
        <v>3242</v>
      </c>
    </row>
    <row r="54" spans="1:15" ht="70.5" customHeight="1">
      <c r="A54" s="101"/>
      <c r="B54" s="102"/>
      <c r="C54" s="103"/>
      <c r="D54" s="102"/>
      <c r="E54" s="102"/>
      <c r="F54" s="102"/>
      <c r="G54" s="104"/>
      <c r="H54" s="104"/>
      <c r="I54" s="104"/>
      <c r="J54" s="104"/>
      <c r="K54" s="105"/>
      <c r="L54" s="104"/>
      <c r="M54" s="106"/>
      <c r="N54" s="106"/>
      <c r="O54" s="102"/>
    </row>
    <row r="55" spans="1:15" ht="15.75">
      <c r="A55" s="177" t="s">
        <v>358</v>
      </c>
      <c r="B55" s="177"/>
      <c r="C55" s="177"/>
      <c r="D55" s="177"/>
      <c r="E55" s="107"/>
      <c r="F55" s="107"/>
      <c r="G55" s="108"/>
      <c r="H55" s="108"/>
      <c r="I55" s="108"/>
      <c r="J55" s="108"/>
      <c r="K55" s="109"/>
      <c r="L55" s="108"/>
      <c r="M55" s="110"/>
      <c r="N55" s="110"/>
      <c r="O55" s="107"/>
    </row>
    <row r="56" spans="1:15" ht="60">
      <c r="A56" s="91" t="s">
        <v>458</v>
      </c>
      <c r="B56" s="60" t="s">
        <v>421</v>
      </c>
      <c r="C56" s="60"/>
      <c r="D56" s="60"/>
      <c r="E56" s="60" t="s">
        <v>422</v>
      </c>
      <c r="F56" s="60" t="s">
        <v>423</v>
      </c>
      <c r="G56" s="68">
        <v>100</v>
      </c>
      <c r="H56" s="68">
        <v>2140</v>
      </c>
      <c r="I56" s="68">
        <v>2140</v>
      </c>
      <c r="J56" s="68">
        <f>H56-I56</f>
        <v>0</v>
      </c>
      <c r="K56" s="94"/>
      <c r="L56" s="68">
        <v>3190</v>
      </c>
      <c r="M56" s="94"/>
      <c r="N56" s="100" t="s">
        <v>424</v>
      </c>
      <c r="O56" s="68">
        <v>3190</v>
      </c>
    </row>
    <row r="57" spans="1:15" ht="45">
      <c r="A57" s="91" t="s">
        <v>459</v>
      </c>
      <c r="B57" s="60" t="s">
        <v>426</v>
      </c>
      <c r="C57" s="60"/>
      <c r="D57" s="60">
        <v>1033</v>
      </c>
      <c r="E57" s="60" t="s">
        <v>427</v>
      </c>
      <c r="F57" s="60" t="s">
        <v>428</v>
      </c>
      <c r="G57" s="68">
        <v>100</v>
      </c>
      <c r="H57" s="68">
        <v>1067</v>
      </c>
      <c r="I57" s="68">
        <v>1067</v>
      </c>
      <c r="J57" s="68">
        <f>H57-I57</f>
        <v>0</v>
      </c>
      <c r="K57" s="94"/>
      <c r="L57" s="68">
        <v>300</v>
      </c>
      <c r="M57" s="70" t="s">
        <v>429</v>
      </c>
      <c r="N57" s="111">
        <v>40036</v>
      </c>
      <c r="O57" s="112">
        <v>300</v>
      </c>
    </row>
    <row r="58" spans="1:15" ht="60">
      <c r="A58" s="91" t="s">
        <v>460</v>
      </c>
      <c r="B58" s="60" t="s">
        <v>431</v>
      </c>
      <c r="C58" s="60"/>
      <c r="D58" s="60" t="s">
        <v>432</v>
      </c>
      <c r="E58" s="60" t="s">
        <v>433</v>
      </c>
      <c r="F58" s="60" t="s">
        <v>434</v>
      </c>
      <c r="G58" s="68">
        <v>50</v>
      </c>
      <c r="H58" s="68">
        <v>6670</v>
      </c>
      <c r="I58" s="68">
        <v>3335</v>
      </c>
      <c r="J58" s="68">
        <f>H58-I58</f>
        <v>3335</v>
      </c>
      <c r="K58" s="94"/>
      <c r="L58" s="68">
        <v>3335</v>
      </c>
      <c r="M58" s="70" t="s">
        <v>432</v>
      </c>
      <c r="N58" s="115">
        <v>40140</v>
      </c>
      <c r="O58" s="68">
        <v>3146</v>
      </c>
    </row>
    <row r="59" spans="1:15" ht="15.75">
      <c r="A59" s="116"/>
      <c r="B59" s="64"/>
      <c r="C59" s="64"/>
      <c r="D59" s="64"/>
      <c r="E59" s="64"/>
      <c r="F59" s="64"/>
      <c r="G59" s="117"/>
      <c r="H59" s="117"/>
      <c r="I59" s="117"/>
      <c r="J59" s="117"/>
      <c r="K59" s="118"/>
      <c r="L59" s="117"/>
      <c r="M59" s="119"/>
      <c r="N59" s="119"/>
      <c r="O59" s="64"/>
    </row>
    <row r="60" spans="1:15" ht="15.75" customHeight="1">
      <c r="A60" s="166" t="s">
        <v>435</v>
      </c>
      <c r="B60" s="167"/>
      <c r="C60" s="167"/>
      <c r="D60" s="167"/>
      <c r="E60" s="167"/>
      <c r="F60" s="168"/>
      <c r="G60" s="68"/>
      <c r="H60" s="87">
        <f>SUM(H56:H59)</f>
        <v>9877</v>
      </c>
      <c r="I60" s="87">
        <f>SUM(I56:I59)</f>
        <v>6542</v>
      </c>
      <c r="J60" s="87">
        <f>SUM(J56:J59)</f>
        <v>3335</v>
      </c>
      <c r="K60" s="87"/>
      <c r="L60" s="87">
        <f>SUM(L56:L59)</f>
        <v>6825</v>
      </c>
      <c r="M60" s="87"/>
      <c r="N60" s="87"/>
      <c r="O60" s="87">
        <f>SUM(O56:O59)</f>
        <v>6636</v>
      </c>
    </row>
    <row r="61" spans="1:12" ht="15.75">
      <c r="A61" s="72"/>
      <c r="B61" s="113"/>
      <c r="C61" s="32"/>
      <c r="D61" s="32"/>
      <c r="E61" s="72"/>
      <c r="F61" s="72"/>
      <c r="G61" s="31"/>
      <c r="H61" s="31"/>
      <c r="I61" s="31"/>
      <c r="J61" s="31"/>
      <c r="K61" s="75"/>
      <c r="L61" s="31"/>
    </row>
    <row r="62" spans="1:15" ht="15.75">
      <c r="A62" s="114" t="s">
        <v>436</v>
      </c>
      <c r="B62" s="114"/>
      <c r="C62" s="114"/>
      <c r="D62" s="114"/>
      <c r="E62" s="114"/>
      <c r="F62" s="114"/>
      <c r="G62" s="87"/>
      <c r="H62" s="87">
        <f>H22+H40+H53+H60+H45+H48</f>
        <v>1799055</v>
      </c>
      <c r="I62" s="87">
        <f aca="true" t="shared" si="0" ref="I62:O62">I22+I40+I53+I60+I45+I48</f>
        <v>1138144.8</v>
      </c>
      <c r="J62" s="87">
        <f t="shared" si="0"/>
        <v>660910.2</v>
      </c>
      <c r="K62" s="87"/>
      <c r="L62" s="87">
        <f t="shared" si="0"/>
        <v>121604</v>
      </c>
      <c r="M62" s="87"/>
      <c r="N62" s="87"/>
      <c r="O62" s="87">
        <f t="shared" si="0"/>
        <v>66838</v>
      </c>
    </row>
    <row r="63" spans="1:10" ht="15.75">
      <c r="A63" s="32"/>
      <c r="B63" s="32"/>
      <c r="C63" s="32"/>
      <c r="D63" s="32"/>
      <c r="E63" s="32"/>
      <c r="F63" s="32"/>
      <c r="G63" s="31"/>
      <c r="H63" s="31"/>
      <c r="I63" s="31"/>
      <c r="J63" s="31"/>
    </row>
    <row r="64" spans="1:10" ht="15.75">
      <c r="A64" s="32"/>
      <c r="B64" s="32"/>
      <c r="C64" s="32"/>
      <c r="D64" s="32"/>
      <c r="E64" s="32"/>
      <c r="F64" s="32"/>
      <c r="G64" s="31"/>
      <c r="H64" s="31"/>
      <c r="I64" s="31"/>
      <c r="J64" s="31"/>
    </row>
    <row r="65" spans="1:10" ht="15.75">
      <c r="A65" s="32"/>
      <c r="B65" s="32"/>
      <c r="C65" s="32"/>
      <c r="D65" s="32"/>
      <c r="E65" s="32"/>
      <c r="F65" s="32"/>
      <c r="G65" s="31"/>
      <c r="H65" s="31"/>
      <c r="I65" s="31"/>
      <c r="J65" s="31"/>
    </row>
    <row r="66" spans="1:10" ht="15.75">
      <c r="A66" s="32"/>
      <c r="B66" s="32"/>
      <c r="C66" s="32"/>
      <c r="D66" s="32"/>
      <c r="E66" s="32"/>
      <c r="F66" s="32"/>
      <c r="G66" s="31"/>
      <c r="H66" s="31"/>
      <c r="I66" s="31"/>
      <c r="J66" s="31"/>
    </row>
    <row r="67" spans="1:10" ht="15.75">
      <c r="A67" s="32"/>
      <c r="B67" s="32"/>
      <c r="C67" s="32"/>
      <c r="D67" s="32"/>
      <c r="E67" s="32"/>
      <c r="F67" s="32"/>
      <c r="G67" s="31"/>
      <c r="H67" s="31"/>
      <c r="I67" s="31"/>
      <c r="J67" s="31"/>
    </row>
    <row r="68" spans="1:10" ht="15.75">
      <c r="A68" s="32"/>
      <c r="B68" s="32"/>
      <c r="C68" s="32"/>
      <c r="D68" s="32"/>
      <c r="E68" s="32"/>
      <c r="F68" s="32"/>
      <c r="G68" s="31"/>
      <c r="H68" s="31"/>
      <c r="I68" s="31"/>
      <c r="J68" s="31"/>
    </row>
    <row r="69" spans="1:10" ht="15.75">
      <c r="A69" s="32"/>
      <c r="B69" s="32"/>
      <c r="C69" s="32"/>
      <c r="D69" s="32"/>
      <c r="E69" s="32"/>
      <c r="F69" s="32"/>
      <c r="G69" s="31"/>
      <c r="H69" s="31"/>
      <c r="I69" s="31"/>
      <c r="J69" s="31"/>
    </row>
    <row r="70" spans="1:10" ht="15.75">
      <c r="A70" s="32"/>
      <c r="B70" s="32"/>
      <c r="C70" s="32"/>
      <c r="D70" s="32"/>
      <c r="E70" s="32"/>
      <c r="F70" s="32"/>
      <c r="G70" s="31"/>
      <c r="H70" s="31"/>
      <c r="I70" s="31"/>
      <c r="J70" s="31"/>
    </row>
    <row r="71" spans="1:10" ht="15.75">
      <c r="A71" s="32"/>
      <c r="B71" s="32"/>
      <c r="C71" s="32"/>
      <c r="D71" s="32"/>
      <c r="E71" s="32"/>
      <c r="F71" s="32"/>
      <c r="G71" s="31"/>
      <c r="H71" s="31"/>
      <c r="I71" s="31"/>
      <c r="J71" s="31"/>
    </row>
    <row r="72" spans="1:10" ht="15.75">
      <c r="A72" s="32"/>
      <c r="B72" s="32"/>
      <c r="C72" s="32"/>
      <c r="D72" s="32"/>
      <c r="E72" s="32"/>
      <c r="F72" s="32"/>
      <c r="G72" s="31"/>
      <c r="H72" s="31"/>
      <c r="I72" s="31"/>
      <c r="J72" s="31"/>
    </row>
    <row r="73" spans="2:10" ht="15.75">
      <c r="B73" s="32"/>
      <c r="C73" s="32"/>
      <c r="D73" s="32"/>
      <c r="E73" s="32"/>
      <c r="F73" s="32"/>
      <c r="G73" s="32"/>
      <c r="H73" s="32"/>
      <c r="I73" s="32"/>
      <c r="J73" s="32"/>
    </row>
  </sheetData>
  <mergeCells count="61">
    <mergeCell ref="O32:O33"/>
    <mergeCell ref="A47:F47"/>
    <mergeCell ref="A52:D52"/>
    <mergeCell ref="A55:D55"/>
    <mergeCell ref="F32:F33"/>
    <mergeCell ref="G32:G33"/>
    <mergeCell ref="H32:H33"/>
    <mergeCell ref="I32:I33"/>
    <mergeCell ref="A60:F60"/>
    <mergeCell ref="N32:N33"/>
    <mergeCell ref="A40:F40"/>
    <mergeCell ref="A42:G42"/>
    <mergeCell ref="A45:F45"/>
    <mergeCell ref="A50:F50"/>
    <mergeCell ref="J32:J33"/>
    <mergeCell ref="K32:K33"/>
    <mergeCell ref="L32:L33"/>
    <mergeCell ref="M32:M33"/>
    <mergeCell ref="E28:E29"/>
    <mergeCell ref="A32:A33"/>
    <mergeCell ref="B32:B33"/>
    <mergeCell ref="C32:C33"/>
    <mergeCell ref="D32:D33"/>
    <mergeCell ref="E32:E33"/>
    <mergeCell ref="A24:D24"/>
    <mergeCell ref="A28:A29"/>
    <mergeCell ref="B28:B29"/>
    <mergeCell ref="C28:C29"/>
    <mergeCell ref="D28:D29"/>
    <mergeCell ref="M17:M18"/>
    <mergeCell ref="N17:N18"/>
    <mergeCell ref="O17:O18"/>
    <mergeCell ref="A22:F22"/>
    <mergeCell ref="N6:N7"/>
    <mergeCell ref="O6:O7"/>
    <mergeCell ref="A14:D14"/>
    <mergeCell ref="A17:A18"/>
    <mergeCell ref="B17:B18"/>
    <mergeCell ref="C17:C18"/>
    <mergeCell ref="D17:D18"/>
    <mergeCell ref="E17:E18"/>
    <mergeCell ref="K17:K18"/>
    <mergeCell ref="L17:L18"/>
    <mergeCell ref="J6:J7"/>
    <mergeCell ref="K6:K7"/>
    <mergeCell ref="L6:L7"/>
    <mergeCell ref="M6:M7"/>
    <mergeCell ref="A2:O2"/>
    <mergeCell ref="A3:O3"/>
    <mergeCell ref="A4:O4"/>
    <mergeCell ref="A6:A7"/>
    <mergeCell ref="B6:B7"/>
    <mergeCell ref="C6:C7"/>
    <mergeCell ref="D6:F6"/>
    <mergeCell ref="G6:G7"/>
    <mergeCell ref="H6:H7"/>
    <mergeCell ref="I6:I7"/>
    <mergeCell ref="A1:C1"/>
    <mergeCell ref="D1:F1"/>
    <mergeCell ref="G1:I1"/>
    <mergeCell ref="J1:O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111"/>
  <sheetViews>
    <sheetView workbookViewId="0" topLeftCell="A1">
      <selection activeCell="G47" sqref="G47"/>
    </sheetView>
  </sheetViews>
  <sheetFormatPr defaultColWidth="9.00390625" defaultRowHeight="15.75"/>
  <cols>
    <col min="1" max="1" width="9.875" style="0" bestFit="1" customWidth="1"/>
    <col min="2" max="2" width="26.625" style="0" customWidth="1"/>
    <col min="3" max="3" width="21.125" style="0" customWidth="1"/>
    <col min="4" max="4" width="10.50390625" style="0" customWidth="1"/>
    <col min="5" max="5" width="8.00390625" style="0" customWidth="1"/>
    <col min="6" max="6" width="10.875" style="0" bestFit="1" customWidth="1"/>
    <col min="7" max="7" width="10.00390625" style="0" customWidth="1"/>
    <col min="8" max="8" width="28.25390625" style="0" customWidth="1"/>
  </cols>
  <sheetData>
    <row r="1" spans="1:8" ht="15.75">
      <c r="A1" s="141" t="s">
        <v>0</v>
      </c>
      <c r="B1" s="141"/>
      <c r="F1" s="142" t="s">
        <v>19</v>
      </c>
      <c r="G1" s="142"/>
      <c r="H1" s="142"/>
    </row>
    <row r="2" spans="1:2" ht="15.75">
      <c r="A2" s="141" t="s">
        <v>1</v>
      </c>
      <c r="B2" s="141"/>
    </row>
    <row r="3" spans="1:8" ht="15.75">
      <c r="A3" s="139" t="s">
        <v>13</v>
      </c>
      <c r="B3" s="139"/>
      <c r="C3" s="139"/>
      <c r="D3" s="139"/>
      <c r="E3" s="139"/>
      <c r="F3" s="139"/>
      <c r="G3" s="139"/>
      <c r="H3" s="139"/>
    </row>
    <row r="4" spans="1:8" ht="15.75">
      <c r="A4" s="139" t="s">
        <v>3</v>
      </c>
      <c r="B4" s="139"/>
      <c r="C4" s="139"/>
      <c r="D4" s="139"/>
      <c r="E4" s="139"/>
      <c r="F4" s="139"/>
      <c r="G4" s="139"/>
      <c r="H4" s="139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139" t="s">
        <v>8</v>
      </c>
      <c r="G6" s="139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" customFormat="1" ht="39">
      <c r="A8" s="30">
        <v>40162</v>
      </c>
      <c r="B8" s="16" t="s">
        <v>24</v>
      </c>
      <c r="C8" s="14" t="s">
        <v>173</v>
      </c>
      <c r="D8" s="50" t="s">
        <v>114</v>
      </c>
      <c r="E8" s="9"/>
      <c r="F8" s="7"/>
      <c r="G8" s="10">
        <v>4688000</v>
      </c>
      <c r="H8" s="13" t="s">
        <v>24</v>
      </c>
    </row>
    <row r="9" spans="1:8" s="2" customFormat="1" ht="30">
      <c r="A9" s="33"/>
      <c r="B9" s="20" t="s">
        <v>77</v>
      </c>
      <c r="C9" s="14" t="s">
        <v>173</v>
      </c>
      <c r="D9" s="50" t="s">
        <v>115</v>
      </c>
      <c r="E9" s="9"/>
      <c r="F9" s="7"/>
      <c r="G9" s="7">
        <v>147000</v>
      </c>
      <c r="H9" s="13" t="s">
        <v>116</v>
      </c>
    </row>
    <row r="10" spans="1:8" s="2" customFormat="1" ht="15.75">
      <c r="A10" s="30"/>
      <c r="B10" s="20" t="s">
        <v>77</v>
      </c>
      <c r="C10" s="14" t="s">
        <v>96</v>
      </c>
      <c r="D10" s="18"/>
      <c r="E10" s="9"/>
      <c r="F10" s="7">
        <v>27000</v>
      </c>
      <c r="G10" s="7"/>
      <c r="H10" s="13" t="s">
        <v>118</v>
      </c>
    </row>
    <row r="11" spans="1:8" s="2" customFormat="1" ht="15.75">
      <c r="A11" s="30"/>
      <c r="B11" s="20" t="s">
        <v>77</v>
      </c>
      <c r="C11" s="14" t="s">
        <v>96</v>
      </c>
      <c r="D11" s="18"/>
      <c r="E11" s="9"/>
      <c r="F11" s="7">
        <v>468000</v>
      </c>
      <c r="G11" s="7"/>
      <c r="H11" s="13" t="s">
        <v>118</v>
      </c>
    </row>
    <row r="12" spans="1:8" s="2" customFormat="1" ht="15.75">
      <c r="A12" s="30"/>
      <c r="B12" s="20" t="s">
        <v>77</v>
      </c>
      <c r="C12" s="14" t="s">
        <v>100</v>
      </c>
      <c r="D12" s="18"/>
      <c r="E12" s="9"/>
      <c r="F12" s="7">
        <v>530000</v>
      </c>
      <c r="G12" s="7"/>
      <c r="H12" s="13" t="s">
        <v>118</v>
      </c>
    </row>
    <row r="13" spans="1:8" s="2" customFormat="1" ht="15.75">
      <c r="A13" s="30"/>
      <c r="B13" s="20" t="s">
        <v>77</v>
      </c>
      <c r="C13" s="14" t="s">
        <v>119</v>
      </c>
      <c r="D13" s="18"/>
      <c r="E13" s="9"/>
      <c r="F13" s="7"/>
      <c r="G13" s="7">
        <v>64000</v>
      </c>
      <c r="H13" s="13" t="s">
        <v>120</v>
      </c>
    </row>
    <row r="14" spans="1:8" s="2" customFormat="1" ht="29.25">
      <c r="A14" s="30"/>
      <c r="B14" s="16" t="s">
        <v>117</v>
      </c>
      <c r="C14" s="14"/>
      <c r="D14" s="18"/>
      <c r="E14" s="18"/>
      <c r="F14" s="10">
        <f>SUM(F9:F13)</f>
        <v>1025000</v>
      </c>
      <c r="G14" s="10">
        <f>SUM(G9:G13)</f>
        <v>211000</v>
      </c>
      <c r="H14" s="13"/>
    </row>
    <row r="15" spans="1:8" s="2" customFormat="1" ht="15.75">
      <c r="A15" s="30"/>
      <c r="B15" s="20" t="s">
        <v>26</v>
      </c>
      <c r="C15" s="14" t="s">
        <v>87</v>
      </c>
      <c r="D15" s="18"/>
      <c r="E15" s="18"/>
      <c r="F15" s="7">
        <v>659000</v>
      </c>
      <c r="G15" s="7"/>
      <c r="H15" s="13" t="s">
        <v>38</v>
      </c>
    </row>
    <row r="16" spans="1:8" s="2" customFormat="1" ht="15.75">
      <c r="A16" s="30"/>
      <c r="B16" s="20" t="s">
        <v>26</v>
      </c>
      <c r="C16" s="14"/>
      <c r="D16" s="143"/>
      <c r="E16" s="143"/>
      <c r="F16" s="7"/>
      <c r="G16" s="7">
        <v>174000</v>
      </c>
      <c r="H16" s="13" t="s">
        <v>38</v>
      </c>
    </row>
    <row r="17" spans="1:8" s="2" customFormat="1" ht="15.75">
      <c r="A17" s="30"/>
      <c r="B17" s="20" t="s">
        <v>26</v>
      </c>
      <c r="C17" s="14" t="s">
        <v>110</v>
      </c>
      <c r="D17" s="120"/>
      <c r="E17" s="120"/>
      <c r="F17" s="7">
        <v>272000</v>
      </c>
      <c r="G17" s="7"/>
      <c r="H17" s="13" t="s">
        <v>38</v>
      </c>
    </row>
    <row r="18" spans="1:8" s="2" customFormat="1" ht="15.75">
      <c r="A18" s="30"/>
      <c r="B18" s="20" t="s">
        <v>26</v>
      </c>
      <c r="C18" s="14" t="s">
        <v>111</v>
      </c>
      <c r="D18" s="120"/>
      <c r="E18" s="120"/>
      <c r="F18" s="7">
        <v>2423000</v>
      </c>
      <c r="G18" s="7"/>
      <c r="H18" s="13" t="s">
        <v>38</v>
      </c>
    </row>
    <row r="19" spans="1:8" s="2" customFormat="1" ht="15.75">
      <c r="A19" s="30"/>
      <c r="B19" s="16" t="s">
        <v>41</v>
      </c>
      <c r="C19" s="14"/>
      <c r="D19" s="18"/>
      <c r="E19" s="18"/>
      <c r="F19" s="10">
        <f>SUM(F15:F18)</f>
        <v>3354000</v>
      </c>
      <c r="G19" s="10">
        <f>SUM(G15:G18)</f>
        <v>174000</v>
      </c>
      <c r="H19" s="13"/>
    </row>
    <row r="20" spans="1:8" s="2" customFormat="1" ht="15.75">
      <c r="A20" s="30"/>
      <c r="B20" s="20" t="s">
        <v>25</v>
      </c>
      <c r="C20" s="14" t="s">
        <v>87</v>
      </c>
      <c r="D20" s="18"/>
      <c r="E20" s="18"/>
      <c r="F20" s="7">
        <v>4202000</v>
      </c>
      <c r="G20" s="7"/>
      <c r="H20" s="13" t="s">
        <v>121</v>
      </c>
    </row>
    <row r="21" spans="1:8" s="2" customFormat="1" ht="30">
      <c r="A21" s="30"/>
      <c r="B21" s="20" t="s">
        <v>25</v>
      </c>
      <c r="C21" s="14" t="s">
        <v>87</v>
      </c>
      <c r="D21" s="18"/>
      <c r="E21" s="18"/>
      <c r="F21" s="7">
        <v>2550000</v>
      </c>
      <c r="G21" s="7"/>
      <c r="H21" s="13" t="s">
        <v>122</v>
      </c>
    </row>
    <row r="22" spans="1:8" s="2" customFormat="1" ht="30">
      <c r="A22" s="30"/>
      <c r="B22" s="20" t="s">
        <v>25</v>
      </c>
      <c r="C22" s="14" t="s">
        <v>87</v>
      </c>
      <c r="D22" s="18"/>
      <c r="E22" s="18"/>
      <c r="F22" s="7">
        <v>389000</v>
      </c>
      <c r="G22" s="7"/>
      <c r="H22" s="13" t="s">
        <v>123</v>
      </c>
    </row>
    <row r="23" spans="1:8" s="2" customFormat="1" ht="15.75">
      <c r="A23" s="30"/>
      <c r="B23" s="20" t="s">
        <v>25</v>
      </c>
      <c r="C23" s="14" t="s">
        <v>87</v>
      </c>
      <c r="D23" s="18"/>
      <c r="E23" s="18"/>
      <c r="F23" s="7">
        <v>8000</v>
      </c>
      <c r="G23" s="7"/>
      <c r="H23" s="13" t="s">
        <v>124</v>
      </c>
    </row>
    <row r="24" spans="1:8" s="2" customFormat="1" ht="15.75">
      <c r="A24" s="30"/>
      <c r="B24" s="20" t="s">
        <v>25</v>
      </c>
      <c r="C24" s="14" t="s">
        <v>87</v>
      </c>
      <c r="D24" s="51" t="s">
        <v>125</v>
      </c>
      <c r="E24" s="18"/>
      <c r="F24" s="7"/>
      <c r="G24" s="7">
        <v>3966000</v>
      </c>
      <c r="H24" s="13" t="s">
        <v>126</v>
      </c>
    </row>
    <row r="25" spans="1:8" s="2" customFormat="1" ht="30">
      <c r="A25" s="30"/>
      <c r="B25" s="20" t="s">
        <v>25</v>
      </c>
      <c r="C25" s="14" t="s">
        <v>87</v>
      </c>
      <c r="D25" s="51" t="s">
        <v>125</v>
      </c>
      <c r="E25" s="18"/>
      <c r="F25" s="7"/>
      <c r="G25" s="7">
        <v>2040000</v>
      </c>
      <c r="H25" s="13" t="s">
        <v>127</v>
      </c>
    </row>
    <row r="26" spans="1:8" s="2" customFormat="1" ht="15.75">
      <c r="A26" s="30"/>
      <c r="B26" s="20" t="s">
        <v>25</v>
      </c>
      <c r="C26" s="14" t="s">
        <v>87</v>
      </c>
      <c r="D26" s="51" t="s">
        <v>128</v>
      </c>
      <c r="E26" s="18"/>
      <c r="F26" s="7"/>
      <c r="G26" s="7">
        <v>12000</v>
      </c>
      <c r="H26" s="13" t="s">
        <v>76</v>
      </c>
    </row>
    <row r="27" spans="1:8" s="2" customFormat="1" ht="15.75">
      <c r="A27" s="30"/>
      <c r="B27" s="20" t="s">
        <v>25</v>
      </c>
      <c r="C27" s="14" t="s">
        <v>173</v>
      </c>
      <c r="D27" s="18"/>
      <c r="E27" s="18"/>
      <c r="F27" s="7"/>
      <c r="G27" s="7">
        <v>190000</v>
      </c>
      <c r="H27" s="13" t="s">
        <v>129</v>
      </c>
    </row>
    <row r="28" spans="1:8" s="2" customFormat="1" ht="15.75">
      <c r="A28" s="30"/>
      <c r="B28" s="20" t="s">
        <v>25</v>
      </c>
      <c r="C28" s="14" t="s">
        <v>500</v>
      </c>
      <c r="D28" s="18"/>
      <c r="E28" s="18"/>
      <c r="F28" s="7"/>
      <c r="G28" s="7">
        <v>400000</v>
      </c>
      <c r="H28" s="13" t="s">
        <v>76</v>
      </c>
    </row>
    <row r="29" spans="1:8" s="2" customFormat="1" ht="15.75">
      <c r="A29" s="30"/>
      <c r="B29" s="20" t="s">
        <v>25</v>
      </c>
      <c r="C29" s="14" t="s">
        <v>500</v>
      </c>
      <c r="D29" s="18"/>
      <c r="E29" s="18"/>
      <c r="F29" s="7">
        <v>400000</v>
      </c>
      <c r="G29" s="7"/>
      <c r="H29" s="13" t="s">
        <v>501</v>
      </c>
    </row>
    <row r="30" spans="1:8" s="2" customFormat="1" ht="15.75">
      <c r="A30" s="30"/>
      <c r="B30" s="20" t="s">
        <v>25</v>
      </c>
      <c r="C30" s="14" t="s">
        <v>86</v>
      </c>
      <c r="D30" s="18"/>
      <c r="E30" s="18"/>
      <c r="F30" s="7">
        <v>1000000</v>
      </c>
      <c r="G30" s="7"/>
      <c r="H30" s="13" t="s">
        <v>130</v>
      </c>
    </row>
    <row r="31" spans="1:8" s="2" customFormat="1" ht="15.75">
      <c r="A31" s="30"/>
      <c r="B31" s="20" t="s">
        <v>25</v>
      </c>
      <c r="C31" s="14" t="s">
        <v>86</v>
      </c>
      <c r="D31" s="18"/>
      <c r="E31" s="18"/>
      <c r="F31" s="7">
        <v>900000</v>
      </c>
      <c r="G31" s="7"/>
      <c r="H31" s="13" t="s">
        <v>131</v>
      </c>
    </row>
    <row r="32" spans="1:8" s="2" customFormat="1" ht="15.75">
      <c r="A32" s="30"/>
      <c r="B32" s="20" t="s">
        <v>25</v>
      </c>
      <c r="C32" s="14" t="s">
        <v>86</v>
      </c>
      <c r="D32" s="18"/>
      <c r="E32" s="18"/>
      <c r="F32" s="7">
        <v>450000</v>
      </c>
      <c r="G32" s="7"/>
      <c r="H32" s="13" t="s">
        <v>132</v>
      </c>
    </row>
    <row r="33" spans="1:8" s="2" customFormat="1" ht="15.75">
      <c r="A33" s="30"/>
      <c r="B33" s="20" t="s">
        <v>25</v>
      </c>
      <c r="C33" s="14" t="s">
        <v>86</v>
      </c>
      <c r="D33" s="18"/>
      <c r="E33" s="18"/>
      <c r="F33" s="7">
        <v>550000</v>
      </c>
      <c r="G33" s="7"/>
      <c r="H33" s="13" t="s">
        <v>133</v>
      </c>
    </row>
    <row r="34" spans="1:8" s="2" customFormat="1" ht="15.75">
      <c r="A34" s="30"/>
      <c r="B34" s="20" t="s">
        <v>25</v>
      </c>
      <c r="C34" s="14" t="s">
        <v>134</v>
      </c>
      <c r="D34" s="18"/>
      <c r="E34" s="18"/>
      <c r="F34" s="7">
        <v>103000</v>
      </c>
      <c r="G34" s="7"/>
      <c r="H34" s="13" t="s">
        <v>135</v>
      </c>
    </row>
    <row r="35" spans="1:8" s="2" customFormat="1" ht="15.75">
      <c r="A35" s="30"/>
      <c r="B35" s="20" t="s">
        <v>25</v>
      </c>
      <c r="C35" s="14" t="s">
        <v>134</v>
      </c>
      <c r="D35" s="18"/>
      <c r="E35" s="18"/>
      <c r="F35" s="7">
        <v>78000</v>
      </c>
      <c r="G35" s="7"/>
      <c r="H35" s="13" t="s">
        <v>136</v>
      </c>
    </row>
    <row r="36" spans="1:8" s="2" customFormat="1" ht="15.75">
      <c r="A36" s="30"/>
      <c r="B36" s="20" t="s">
        <v>25</v>
      </c>
      <c r="C36" s="14" t="s">
        <v>134</v>
      </c>
      <c r="D36" s="18"/>
      <c r="E36" s="18"/>
      <c r="F36" s="7">
        <v>191000</v>
      </c>
      <c r="G36" s="7"/>
      <c r="H36" s="13" t="s">
        <v>79</v>
      </c>
    </row>
    <row r="37" spans="1:8" s="2" customFormat="1" ht="15.75">
      <c r="A37" s="30"/>
      <c r="B37" s="20" t="s">
        <v>25</v>
      </c>
      <c r="C37" s="14" t="s">
        <v>134</v>
      </c>
      <c r="D37" s="18"/>
      <c r="E37" s="18"/>
      <c r="F37" s="7">
        <v>71000</v>
      </c>
      <c r="G37" s="7"/>
      <c r="H37" s="13" t="s">
        <v>137</v>
      </c>
    </row>
    <row r="38" spans="1:8" s="2" customFormat="1" ht="15.75">
      <c r="A38" s="30"/>
      <c r="B38" s="20" t="s">
        <v>25</v>
      </c>
      <c r="C38" s="14" t="s">
        <v>138</v>
      </c>
      <c r="D38" s="18"/>
      <c r="E38" s="18"/>
      <c r="F38" s="7">
        <v>78000</v>
      </c>
      <c r="G38" s="7"/>
      <c r="H38" s="13" t="s">
        <v>78</v>
      </c>
    </row>
    <row r="39" spans="1:8" s="2" customFormat="1" ht="14.25" customHeight="1">
      <c r="A39" s="30"/>
      <c r="B39" s="20" t="s">
        <v>25</v>
      </c>
      <c r="C39" s="14" t="s">
        <v>138</v>
      </c>
      <c r="D39" s="18"/>
      <c r="E39" s="18"/>
      <c r="F39" s="7">
        <v>78000</v>
      </c>
      <c r="G39" s="7"/>
      <c r="H39" s="13" t="s">
        <v>139</v>
      </c>
    </row>
    <row r="40" spans="1:8" s="2" customFormat="1" ht="15.75">
      <c r="A40" s="30"/>
      <c r="B40" s="20" t="s">
        <v>25</v>
      </c>
      <c r="C40" s="14" t="s">
        <v>138</v>
      </c>
      <c r="D40" s="18"/>
      <c r="E40" s="18"/>
      <c r="F40" s="7">
        <v>190000</v>
      </c>
      <c r="G40" s="7"/>
      <c r="H40" s="13" t="s">
        <v>140</v>
      </c>
    </row>
    <row r="41" spans="1:8" s="2" customFormat="1" ht="15.75">
      <c r="A41" s="30"/>
      <c r="B41" s="20" t="s">
        <v>25</v>
      </c>
      <c r="C41" s="14" t="s">
        <v>138</v>
      </c>
      <c r="D41" s="18"/>
      <c r="E41" s="18"/>
      <c r="F41" s="7">
        <v>198000</v>
      </c>
      <c r="G41" s="7"/>
      <c r="H41" s="13" t="s">
        <v>141</v>
      </c>
    </row>
    <row r="42" spans="1:8" s="2" customFormat="1" ht="15.75">
      <c r="A42" s="30"/>
      <c r="B42" s="20" t="s">
        <v>25</v>
      </c>
      <c r="C42" s="14" t="s">
        <v>138</v>
      </c>
      <c r="D42" s="18"/>
      <c r="E42" s="18"/>
      <c r="F42" s="7">
        <v>105000</v>
      </c>
      <c r="G42" s="7"/>
      <c r="H42" s="13" t="s">
        <v>142</v>
      </c>
    </row>
    <row r="43" spans="1:8" s="2" customFormat="1" ht="29.25">
      <c r="A43" s="30"/>
      <c r="B43" s="16" t="s">
        <v>42</v>
      </c>
      <c r="C43" s="14"/>
      <c r="D43" s="18"/>
      <c r="E43" s="18"/>
      <c r="F43" s="10">
        <f>SUM(F20:F42)</f>
        <v>11541000</v>
      </c>
      <c r="G43" s="10">
        <f>SUM(G20:G42)</f>
        <v>6608000</v>
      </c>
      <c r="H43" s="13"/>
    </row>
    <row r="44" spans="1:8" s="21" customFormat="1" ht="15">
      <c r="A44" s="23"/>
      <c r="B44" s="15" t="s">
        <v>14</v>
      </c>
      <c r="C44" s="15"/>
      <c r="D44" s="14"/>
      <c r="E44" s="15"/>
      <c r="F44" s="10">
        <f>F14+F19+F43+F8</f>
        <v>15920000</v>
      </c>
      <c r="G44" s="10">
        <f>G14+G19+G43+G8</f>
        <v>11681000</v>
      </c>
      <c r="H44" s="24"/>
    </row>
    <row r="45" spans="1:8" s="21" customFormat="1" ht="15">
      <c r="A45" s="23"/>
      <c r="B45" s="15" t="s">
        <v>22</v>
      </c>
      <c r="C45" s="15"/>
      <c r="D45" s="14"/>
      <c r="E45" s="15"/>
      <c r="F45" s="138">
        <f>F44-G44</f>
        <v>4239000</v>
      </c>
      <c r="G45" s="138"/>
      <c r="H45" s="24"/>
    </row>
    <row r="46" spans="6:7" s="21" customFormat="1" ht="15">
      <c r="F46" s="22"/>
      <c r="G46" s="22"/>
    </row>
    <row r="47" spans="6:7" s="21" customFormat="1" ht="15">
      <c r="F47" s="22"/>
      <c r="G47" s="22"/>
    </row>
    <row r="48" spans="6:7" s="21" customFormat="1" ht="15">
      <c r="F48" s="22"/>
      <c r="G48" s="22"/>
    </row>
    <row r="49" spans="6:7" s="21" customFormat="1" ht="15">
      <c r="F49" s="22"/>
      <c r="G49" s="22"/>
    </row>
    <row r="50" spans="6:7" s="21" customFormat="1" ht="15">
      <c r="F50" s="22"/>
      <c r="G50" s="22"/>
    </row>
    <row r="51" spans="6:7" s="21" customFormat="1" ht="15">
      <c r="F51" s="22"/>
      <c r="G51" s="22"/>
    </row>
    <row r="52" spans="6:7" s="21" customFormat="1" ht="15">
      <c r="F52" s="22"/>
      <c r="G52" s="22"/>
    </row>
    <row r="53" spans="6:7" s="21" customFormat="1" ht="15">
      <c r="F53" s="22"/>
      <c r="G53" s="22"/>
    </row>
    <row r="54" spans="6:7" s="21" customFormat="1" ht="15">
      <c r="F54" s="22"/>
      <c r="G54" s="22"/>
    </row>
    <row r="55" spans="6:7" s="21" customFormat="1" ht="15">
      <c r="F55" s="22"/>
      <c r="G55" s="22"/>
    </row>
    <row r="56" spans="6:7" s="21" customFormat="1" ht="15">
      <c r="F56" s="22"/>
      <c r="G56" s="22"/>
    </row>
    <row r="57" spans="6:7" s="21" customFormat="1" ht="15">
      <c r="F57" s="22"/>
      <c r="G57" s="22"/>
    </row>
    <row r="58" spans="6:7" s="21" customFormat="1" ht="15">
      <c r="F58" s="22"/>
      <c r="G58" s="22"/>
    </row>
    <row r="59" spans="6:7" s="21" customFormat="1" ht="15">
      <c r="F59" s="22"/>
      <c r="G59" s="22"/>
    </row>
    <row r="60" spans="6:7" s="21" customFormat="1" ht="15">
      <c r="F60" s="22"/>
      <c r="G60" s="22"/>
    </row>
    <row r="61" spans="6:7" s="21" customFormat="1" ht="15">
      <c r="F61" s="22"/>
      <c r="G61" s="22"/>
    </row>
    <row r="62" spans="6:7" s="21" customFormat="1" ht="15">
      <c r="F62" s="22"/>
      <c r="G62" s="22"/>
    </row>
    <row r="63" spans="6:7" s="21" customFormat="1" ht="15">
      <c r="F63" s="22"/>
      <c r="G63" s="22"/>
    </row>
    <row r="64" spans="6:7" s="21" customFormat="1" ht="15">
      <c r="F64" s="22"/>
      <c r="G64" s="22"/>
    </row>
    <row r="65" spans="6:7" s="21" customFormat="1" ht="15">
      <c r="F65" s="22"/>
      <c r="G65" s="22"/>
    </row>
    <row r="66" spans="6:7" s="21" customFormat="1" ht="15">
      <c r="F66" s="22"/>
      <c r="G66" s="22"/>
    </row>
    <row r="67" spans="6:7" s="21" customFormat="1" ht="15">
      <c r="F67" s="22"/>
      <c r="G67" s="22"/>
    </row>
    <row r="68" spans="6:7" s="21" customFormat="1" ht="15">
      <c r="F68" s="22"/>
      <c r="G68" s="22"/>
    </row>
    <row r="69" spans="6:7" s="21" customFormat="1" ht="15">
      <c r="F69" s="22"/>
      <c r="G69" s="22"/>
    </row>
    <row r="70" spans="6:7" s="21" customFormat="1" ht="15">
      <c r="F70" s="22"/>
      <c r="G70" s="22"/>
    </row>
    <row r="71" spans="6:7" s="21" customFormat="1" ht="15">
      <c r="F71" s="22"/>
      <c r="G71" s="22"/>
    </row>
    <row r="72" spans="6:7" s="21" customFormat="1" ht="15">
      <c r="F72" s="22"/>
      <c r="G72" s="22"/>
    </row>
    <row r="73" spans="6:7" s="21" customFormat="1" ht="15">
      <c r="F73" s="22"/>
      <c r="G73" s="22"/>
    </row>
    <row r="74" spans="6:7" s="21" customFormat="1" ht="15">
      <c r="F74" s="22"/>
      <c r="G74" s="22"/>
    </row>
    <row r="75" spans="6:7" s="21" customFormat="1" ht="15">
      <c r="F75" s="22"/>
      <c r="G75" s="22"/>
    </row>
    <row r="76" s="21" customFormat="1" ht="15">
      <c r="G76" s="22"/>
    </row>
    <row r="77" s="21" customFormat="1" ht="15">
      <c r="G77" s="22"/>
    </row>
    <row r="78" s="21" customFormat="1" ht="15">
      <c r="G78" s="22"/>
    </row>
    <row r="79" s="21" customFormat="1" ht="15">
      <c r="G79" s="22"/>
    </row>
    <row r="80" s="21" customFormat="1" ht="15">
      <c r="G80" s="22"/>
    </row>
    <row r="81" s="21" customFormat="1" ht="15">
      <c r="G81" s="22"/>
    </row>
    <row r="82" s="21" customFormat="1" ht="15">
      <c r="G82" s="22"/>
    </row>
    <row r="83" s="21" customFormat="1" ht="15">
      <c r="G83" s="22"/>
    </row>
    <row r="84" s="21" customFormat="1" ht="15">
      <c r="G84" s="22"/>
    </row>
    <row r="85" s="21" customFormat="1" ht="15">
      <c r="G85" s="22"/>
    </row>
    <row r="86" s="21" customFormat="1" ht="15">
      <c r="G86" s="22"/>
    </row>
    <row r="87" s="21" customFormat="1" ht="15">
      <c r="G87" s="22"/>
    </row>
    <row r="88" s="21" customFormat="1" ht="15">
      <c r="G88" s="22"/>
    </row>
    <row r="89" s="21" customFormat="1" ht="15">
      <c r="G89" s="22"/>
    </row>
    <row r="90" s="21" customFormat="1" ht="15">
      <c r="G90" s="22"/>
    </row>
    <row r="91" s="21" customFormat="1" ht="15">
      <c r="G91" s="22"/>
    </row>
    <row r="92" s="21" customFormat="1" ht="15">
      <c r="G92" s="22"/>
    </row>
    <row r="93" s="21" customFormat="1" ht="15">
      <c r="G93" s="22"/>
    </row>
    <row r="94" s="21" customFormat="1" ht="15">
      <c r="G94" s="22"/>
    </row>
    <row r="95" s="21" customFormat="1" ht="15">
      <c r="G95" s="22"/>
    </row>
    <row r="96" s="21" customFormat="1" ht="15">
      <c r="G96" s="22"/>
    </row>
    <row r="97" s="21" customFormat="1" ht="15">
      <c r="G97" s="22"/>
    </row>
    <row r="98" s="21" customFormat="1" ht="15">
      <c r="G98" s="22"/>
    </row>
    <row r="99" s="21" customFormat="1" ht="15">
      <c r="G99" s="22"/>
    </row>
    <row r="100" s="21" customFormat="1" ht="15">
      <c r="G100" s="22"/>
    </row>
    <row r="101" s="21" customFormat="1" ht="15">
      <c r="G101" s="22"/>
    </row>
    <row r="102" s="21" customFormat="1" ht="15">
      <c r="G102" s="22"/>
    </row>
    <row r="103" s="21" customFormat="1" ht="15">
      <c r="G103" s="22"/>
    </row>
    <row r="104" s="21" customFormat="1" ht="15">
      <c r="G104" s="22"/>
    </row>
    <row r="105" s="21" customFormat="1" ht="15">
      <c r="G105" s="22"/>
    </row>
    <row r="106" s="21" customFormat="1" ht="15">
      <c r="G106" s="22"/>
    </row>
    <row r="107" s="21" customFormat="1" ht="15">
      <c r="G107" s="22"/>
    </row>
    <row r="108" s="21" customFormat="1" ht="15">
      <c r="G108" s="22"/>
    </row>
    <row r="109" s="21" customFormat="1" ht="15">
      <c r="G109" s="22"/>
    </row>
    <row r="110" s="21" customFormat="1" ht="15">
      <c r="G110" s="22"/>
    </row>
    <row r="111" s="21" customFormat="1" ht="15">
      <c r="G111" s="22"/>
    </row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</sheetData>
  <mergeCells count="8">
    <mergeCell ref="A4:H4"/>
    <mergeCell ref="F6:G6"/>
    <mergeCell ref="F45:G45"/>
    <mergeCell ref="A1:B1"/>
    <mergeCell ref="F1:H1"/>
    <mergeCell ref="A2:B2"/>
    <mergeCell ref="A3:H3"/>
    <mergeCell ref="D16:E1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50"/>
  </sheetPr>
  <dimension ref="A1:H138"/>
  <sheetViews>
    <sheetView workbookViewId="0" topLeftCell="A1">
      <selection activeCell="B63" sqref="B63"/>
    </sheetView>
  </sheetViews>
  <sheetFormatPr defaultColWidth="9.00390625" defaultRowHeight="15.75"/>
  <cols>
    <col min="1" max="1" width="10.125" style="0" bestFit="1" customWidth="1"/>
    <col min="2" max="2" width="26.125" style="0" bestFit="1" customWidth="1"/>
    <col min="3" max="3" width="22.00390625" style="0" bestFit="1" customWidth="1"/>
    <col min="4" max="4" width="8.875" style="0" bestFit="1" customWidth="1"/>
    <col min="5" max="5" width="8.00390625" style="0" customWidth="1"/>
    <col min="6" max="7" width="11.00390625" style="0" bestFit="1" customWidth="1"/>
    <col min="8" max="8" width="28.375" style="0" customWidth="1"/>
  </cols>
  <sheetData>
    <row r="1" spans="1:8" ht="15.75">
      <c r="A1" s="141" t="s">
        <v>0</v>
      </c>
      <c r="B1" s="141"/>
      <c r="F1" s="142" t="s">
        <v>21</v>
      </c>
      <c r="G1" s="142"/>
      <c r="H1" s="142"/>
    </row>
    <row r="2" spans="1:2" ht="15.75">
      <c r="A2" s="141" t="s">
        <v>1</v>
      </c>
      <c r="B2" s="141"/>
    </row>
    <row r="3" spans="1:8" ht="15.75">
      <c r="A3" s="139" t="s">
        <v>13</v>
      </c>
      <c r="B3" s="139"/>
      <c r="C3" s="139"/>
      <c r="D3" s="139"/>
      <c r="E3" s="139"/>
      <c r="F3" s="139"/>
      <c r="G3" s="139"/>
      <c r="H3" s="139"/>
    </row>
    <row r="4" spans="1:8" ht="15.75">
      <c r="A4" s="139" t="s">
        <v>18</v>
      </c>
      <c r="B4" s="139"/>
      <c r="C4" s="139"/>
      <c r="D4" s="139"/>
      <c r="E4" s="139"/>
      <c r="F4" s="139"/>
      <c r="G4" s="139"/>
      <c r="H4" s="139"/>
    </row>
    <row r="5" ht="13.5" customHeight="1"/>
    <row r="6" spans="1:8" ht="15.75">
      <c r="A6" s="3" t="s">
        <v>12</v>
      </c>
      <c r="B6" s="3" t="s">
        <v>4</v>
      </c>
      <c r="C6" s="3" t="s">
        <v>5</v>
      </c>
      <c r="D6" s="29" t="s">
        <v>6</v>
      </c>
      <c r="E6" s="5" t="s">
        <v>7</v>
      </c>
      <c r="F6" s="139" t="s">
        <v>8</v>
      </c>
      <c r="G6" s="139"/>
      <c r="H6" s="3" t="s">
        <v>11</v>
      </c>
    </row>
    <row r="7" spans="1:8" ht="15" customHeight="1">
      <c r="A7" s="2"/>
      <c r="B7" s="19"/>
      <c r="C7" s="19"/>
      <c r="D7" s="19"/>
      <c r="E7" s="19"/>
      <c r="F7" s="32" t="s">
        <v>9</v>
      </c>
      <c r="G7" s="32" t="s">
        <v>10</v>
      </c>
      <c r="H7" s="19"/>
    </row>
    <row r="8" spans="1:8" s="2" customFormat="1" ht="30">
      <c r="A8" s="30">
        <v>40162</v>
      </c>
      <c r="B8" s="20" t="s">
        <v>28</v>
      </c>
      <c r="C8" s="20" t="s">
        <v>143</v>
      </c>
      <c r="D8" s="18"/>
      <c r="E8" s="18"/>
      <c r="F8" s="7"/>
      <c r="G8" s="7">
        <v>411000</v>
      </c>
      <c r="H8" s="48" t="s">
        <v>144</v>
      </c>
    </row>
    <row r="9" spans="1:8" s="2" customFormat="1" ht="15.75">
      <c r="A9" s="30"/>
      <c r="B9" s="20" t="s">
        <v>28</v>
      </c>
      <c r="C9" s="20" t="s">
        <v>143</v>
      </c>
      <c r="D9" s="18"/>
      <c r="E9" s="18"/>
      <c r="F9" s="7"/>
      <c r="G9" s="7">
        <v>100000</v>
      </c>
      <c r="H9" s="48" t="s">
        <v>145</v>
      </c>
    </row>
    <row r="10" spans="1:8" s="2" customFormat="1" ht="30">
      <c r="A10" s="30"/>
      <c r="B10" s="20" t="s">
        <v>28</v>
      </c>
      <c r="C10" s="20" t="s">
        <v>143</v>
      </c>
      <c r="D10" s="18"/>
      <c r="E10" s="18"/>
      <c r="F10" s="7">
        <v>403000</v>
      </c>
      <c r="G10" s="7"/>
      <c r="H10" s="48" t="s">
        <v>146</v>
      </c>
    </row>
    <row r="11" spans="1:8" s="2" customFormat="1" ht="30">
      <c r="A11" s="30"/>
      <c r="B11" s="20" t="s">
        <v>28</v>
      </c>
      <c r="C11" s="20" t="s">
        <v>143</v>
      </c>
      <c r="D11" s="18"/>
      <c r="E11" s="18"/>
      <c r="F11" s="7">
        <v>100000</v>
      </c>
      <c r="G11" s="7"/>
      <c r="H11" s="48" t="s">
        <v>147</v>
      </c>
    </row>
    <row r="12" spans="1:8" s="2" customFormat="1" ht="30">
      <c r="A12" s="30"/>
      <c r="B12" s="20" t="s">
        <v>28</v>
      </c>
      <c r="C12" s="20" t="s">
        <v>143</v>
      </c>
      <c r="D12" s="18"/>
      <c r="E12" s="18"/>
      <c r="F12" s="7">
        <v>6000</v>
      </c>
      <c r="G12" s="7"/>
      <c r="H12" s="48" t="s">
        <v>146</v>
      </c>
    </row>
    <row r="13" spans="1:8" s="2" customFormat="1" ht="30">
      <c r="A13" s="30"/>
      <c r="B13" s="20" t="s">
        <v>28</v>
      </c>
      <c r="C13" s="20" t="s">
        <v>143</v>
      </c>
      <c r="D13" s="18"/>
      <c r="E13" s="18"/>
      <c r="F13" s="7">
        <v>2000</v>
      </c>
      <c r="G13" s="7"/>
      <c r="H13" s="48" t="s">
        <v>147</v>
      </c>
    </row>
    <row r="14" spans="1:8" s="2" customFormat="1" ht="15.75">
      <c r="A14" s="30"/>
      <c r="B14" s="27" t="s">
        <v>163</v>
      </c>
      <c r="C14" s="20"/>
      <c r="D14" s="18"/>
      <c r="E14" s="18"/>
      <c r="F14" s="10">
        <f>SUM(F8:F13)</f>
        <v>511000</v>
      </c>
      <c r="G14" s="10">
        <f>SUM(G8:G13)</f>
        <v>511000</v>
      </c>
      <c r="H14" s="48"/>
    </row>
    <row r="15" spans="1:8" s="2" customFormat="1" ht="30">
      <c r="A15" s="30"/>
      <c r="B15" s="20" t="s">
        <v>28</v>
      </c>
      <c r="C15" s="20" t="s">
        <v>148</v>
      </c>
      <c r="D15" s="18"/>
      <c r="E15" s="18"/>
      <c r="F15" s="7"/>
      <c r="G15" s="7">
        <v>4015000</v>
      </c>
      <c r="H15" s="48" t="s">
        <v>149</v>
      </c>
    </row>
    <row r="16" spans="1:8" s="2" customFormat="1" ht="30">
      <c r="A16" s="30"/>
      <c r="B16" s="20" t="s">
        <v>28</v>
      </c>
      <c r="C16" s="20" t="s">
        <v>148</v>
      </c>
      <c r="D16" s="18"/>
      <c r="E16" s="18"/>
      <c r="F16" s="7"/>
      <c r="G16" s="7">
        <v>1004000</v>
      </c>
      <c r="H16" s="48" t="s">
        <v>150</v>
      </c>
    </row>
    <row r="17" spans="1:8" s="2" customFormat="1" ht="45">
      <c r="A17" s="30"/>
      <c r="B17" s="20" t="s">
        <v>28</v>
      </c>
      <c r="C17" s="20" t="s">
        <v>148</v>
      </c>
      <c r="D17" s="18"/>
      <c r="E17" s="18"/>
      <c r="F17" s="7">
        <v>4015000</v>
      </c>
      <c r="G17" s="7"/>
      <c r="H17" s="48" t="s">
        <v>472</v>
      </c>
    </row>
    <row r="18" spans="1:8" s="2" customFormat="1" ht="45">
      <c r="A18" s="30"/>
      <c r="B18" s="20" t="s">
        <v>28</v>
      </c>
      <c r="C18" s="20" t="s">
        <v>148</v>
      </c>
      <c r="D18" s="18"/>
      <c r="E18" s="18"/>
      <c r="F18" s="7">
        <v>1004000</v>
      </c>
      <c r="G18" s="7"/>
      <c r="H18" s="48" t="s">
        <v>473</v>
      </c>
    </row>
    <row r="19" spans="1:8" s="2" customFormat="1" ht="15.75">
      <c r="A19" s="53"/>
      <c r="B19" s="16" t="s">
        <v>29</v>
      </c>
      <c r="C19" s="27"/>
      <c r="D19" s="9"/>
      <c r="E19" s="9"/>
      <c r="F19" s="10">
        <f>SUM(F17:F18)</f>
        <v>5019000</v>
      </c>
      <c r="G19" s="10">
        <f>SUM(G15:G18)</f>
        <v>5019000</v>
      </c>
      <c r="H19" s="54"/>
    </row>
    <row r="20" spans="1:8" s="2" customFormat="1" ht="30">
      <c r="A20" s="30"/>
      <c r="B20" s="20" t="s">
        <v>28</v>
      </c>
      <c r="C20" s="20" t="s">
        <v>151</v>
      </c>
      <c r="D20" s="18"/>
      <c r="E20" s="18"/>
      <c r="F20" s="7"/>
      <c r="G20" s="7">
        <v>2786000</v>
      </c>
      <c r="H20" s="48" t="s">
        <v>149</v>
      </c>
    </row>
    <row r="21" spans="1:8" s="2" customFormat="1" ht="30">
      <c r="A21" s="30"/>
      <c r="B21" s="20" t="s">
        <v>28</v>
      </c>
      <c r="C21" s="20" t="s">
        <v>151</v>
      </c>
      <c r="D21" s="18"/>
      <c r="E21" s="18"/>
      <c r="F21" s="7"/>
      <c r="G21" s="7">
        <v>695000</v>
      </c>
      <c r="H21" s="48" t="s">
        <v>152</v>
      </c>
    </row>
    <row r="22" spans="1:8" s="2" customFormat="1" ht="15.75">
      <c r="A22" s="30"/>
      <c r="B22" s="20" t="s">
        <v>28</v>
      </c>
      <c r="C22" s="20" t="s">
        <v>151</v>
      </c>
      <c r="D22" s="18"/>
      <c r="E22" s="18"/>
      <c r="F22" s="7">
        <v>2786000</v>
      </c>
      <c r="G22" s="7"/>
      <c r="H22" s="48" t="s">
        <v>153</v>
      </c>
    </row>
    <row r="23" spans="1:8" s="2" customFormat="1" ht="16.5" customHeight="1">
      <c r="A23" s="30"/>
      <c r="B23" s="20" t="s">
        <v>28</v>
      </c>
      <c r="C23" s="20" t="s">
        <v>151</v>
      </c>
      <c r="D23" s="18"/>
      <c r="E23" s="18"/>
      <c r="F23" s="7">
        <v>695000</v>
      </c>
      <c r="G23" s="7"/>
      <c r="H23" s="48" t="s">
        <v>154</v>
      </c>
    </row>
    <row r="24" spans="1:8" s="2" customFormat="1" ht="16.5" customHeight="1">
      <c r="A24" s="53"/>
      <c r="B24" s="27" t="s">
        <v>29</v>
      </c>
      <c r="C24" s="27"/>
      <c r="D24" s="9"/>
      <c r="E24" s="9"/>
      <c r="F24" s="10">
        <f>SUM(F22:F23)</f>
        <v>3481000</v>
      </c>
      <c r="G24" s="10">
        <f>SUM(G20:G23)</f>
        <v>3481000</v>
      </c>
      <c r="H24" s="54"/>
    </row>
    <row r="25" spans="1:8" s="2" customFormat="1" ht="30">
      <c r="A25" s="30"/>
      <c r="B25" s="20" t="s">
        <v>28</v>
      </c>
      <c r="C25" s="20" t="s">
        <v>155</v>
      </c>
      <c r="D25" s="18"/>
      <c r="E25" s="18"/>
      <c r="F25" s="7"/>
      <c r="G25" s="7">
        <v>330000</v>
      </c>
      <c r="H25" s="48" t="s">
        <v>156</v>
      </c>
    </row>
    <row r="26" spans="1:8" s="2" customFormat="1" ht="30">
      <c r="A26" s="30"/>
      <c r="B26" s="20" t="s">
        <v>28</v>
      </c>
      <c r="C26" s="20" t="s">
        <v>155</v>
      </c>
      <c r="D26" s="18"/>
      <c r="E26" s="18"/>
      <c r="F26" s="7"/>
      <c r="G26" s="7">
        <v>83000</v>
      </c>
      <c r="H26" s="48" t="s">
        <v>152</v>
      </c>
    </row>
    <row r="27" spans="1:8" s="2" customFormat="1" ht="30">
      <c r="A27" s="30"/>
      <c r="B27" s="20" t="s">
        <v>28</v>
      </c>
      <c r="C27" s="20" t="s">
        <v>155</v>
      </c>
      <c r="D27" s="18"/>
      <c r="E27" s="18"/>
      <c r="F27" s="7">
        <v>330000</v>
      </c>
      <c r="G27" s="7"/>
      <c r="H27" s="48" t="s">
        <v>474</v>
      </c>
    </row>
    <row r="28" spans="1:8" s="2" customFormat="1" ht="30">
      <c r="A28" s="30"/>
      <c r="B28" s="20" t="s">
        <v>28</v>
      </c>
      <c r="C28" s="20" t="s">
        <v>155</v>
      </c>
      <c r="D28" s="18"/>
      <c r="E28" s="18"/>
      <c r="F28" s="7">
        <v>83000</v>
      </c>
      <c r="G28" s="7"/>
      <c r="H28" s="48" t="s">
        <v>475</v>
      </c>
    </row>
    <row r="29" spans="1:8" s="2" customFormat="1" ht="15.75">
      <c r="A29" s="53"/>
      <c r="B29" s="16" t="s">
        <v>29</v>
      </c>
      <c r="C29" s="27"/>
      <c r="D29" s="9"/>
      <c r="E29" s="9"/>
      <c r="F29" s="10">
        <f>SUM(F27:F28)</f>
        <v>413000</v>
      </c>
      <c r="G29" s="10">
        <f>SUM(G25:G28)</f>
        <v>413000</v>
      </c>
      <c r="H29" s="54"/>
    </row>
    <row r="30" spans="1:8" s="2" customFormat="1" ht="30">
      <c r="A30" s="30"/>
      <c r="B30" s="20" t="s">
        <v>28</v>
      </c>
      <c r="C30" s="20" t="s">
        <v>157</v>
      </c>
      <c r="D30" s="18"/>
      <c r="E30" s="18"/>
      <c r="F30" s="7"/>
      <c r="G30" s="7">
        <v>123000</v>
      </c>
      <c r="H30" s="48" t="s">
        <v>158</v>
      </c>
    </row>
    <row r="31" spans="1:8" s="2" customFormat="1" ht="30">
      <c r="A31" s="30"/>
      <c r="B31" s="20" t="s">
        <v>28</v>
      </c>
      <c r="C31" s="20" t="s">
        <v>157</v>
      </c>
      <c r="D31" s="18"/>
      <c r="E31" s="18"/>
      <c r="F31" s="7"/>
      <c r="G31" s="7">
        <v>30000</v>
      </c>
      <c r="H31" s="48" t="s">
        <v>159</v>
      </c>
    </row>
    <row r="32" spans="1:8" s="2" customFormat="1" ht="15.75">
      <c r="A32" s="30"/>
      <c r="B32" s="20" t="s">
        <v>28</v>
      </c>
      <c r="C32" s="20" t="s">
        <v>157</v>
      </c>
      <c r="D32" s="18"/>
      <c r="E32" s="18"/>
      <c r="F32" s="7">
        <v>120000</v>
      </c>
      <c r="G32" s="7"/>
      <c r="H32" s="48" t="s">
        <v>160</v>
      </c>
    </row>
    <row r="33" spans="1:8" s="2" customFormat="1" ht="30">
      <c r="A33" s="30"/>
      <c r="B33" s="20" t="s">
        <v>28</v>
      </c>
      <c r="C33" s="20" t="s">
        <v>157</v>
      </c>
      <c r="D33" s="18"/>
      <c r="E33" s="18"/>
      <c r="F33" s="7">
        <v>30000</v>
      </c>
      <c r="G33" s="7"/>
      <c r="H33" s="48" t="s">
        <v>161</v>
      </c>
    </row>
    <row r="34" spans="1:8" s="2" customFormat="1" ht="30">
      <c r="A34" s="30"/>
      <c r="B34" s="20" t="s">
        <v>28</v>
      </c>
      <c r="C34" s="20" t="s">
        <v>157</v>
      </c>
      <c r="D34" s="18"/>
      <c r="E34" s="18"/>
      <c r="F34" s="7">
        <v>3000</v>
      </c>
      <c r="G34" s="7"/>
      <c r="H34" s="48" t="s">
        <v>162</v>
      </c>
    </row>
    <row r="35" spans="1:8" s="2" customFormat="1" ht="15.75">
      <c r="A35" s="30"/>
      <c r="B35" s="16" t="s">
        <v>164</v>
      </c>
      <c r="C35" s="20"/>
      <c r="D35" s="18"/>
      <c r="E35" s="18"/>
      <c r="F35" s="10">
        <f>SUM(F32:F34)</f>
        <v>153000</v>
      </c>
      <c r="G35" s="10">
        <f>SUM(G30:G34)</f>
        <v>153000</v>
      </c>
      <c r="H35" s="48"/>
    </row>
    <row r="36" spans="1:8" s="2" customFormat="1" ht="15.75">
      <c r="A36" s="30"/>
      <c r="B36" s="20" t="s">
        <v>28</v>
      </c>
      <c r="C36" s="20" t="s">
        <v>165</v>
      </c>
      <c r="D36" s="18"/>
      <c r="E36" s="18"/>
      <c r="F36" s="7"/>
      <c r="G36" s="7">
        <v>1152000</v>
      </c>
      <c r="H36" s="48" t="s">
        <v>166</v>
      </c>
    </row>
    <row r="37" spans="1:8" s="2" customFormat="1" ht="15.75">
      <c r="A37" s="30"/>
      <c r="B37" s="20" t="s">
        <v>28</v>
      </c>
      <c r="C37" s="20" t="s">
        <v>165</v>
      </c>
      <c r="D37" s="18"/>
      <c r="E37" s="18"/>
      <c r="F37" s="7"/>
      <c r="G37" s="7">
        <v>88000</v>
      </c>
      <c r="H37" s="48" t="s">
        <v>167</v>
      </c>
    </row>
    <row r="38" spans="1:8" s="2" customFormat="1" ht="30">
      <c r="A38" s="30"/>
      <c r="B38" s="20" t="s">
        <v>28</v>
      </c>
      <c r="C38" s="20" t="s">
        <v>165</v>
      </c>
      <c r="D38" s="18"/>
      <c r="E38" s="18"/>
      <c r="F38" s="7">
        <v>1152000</v>
      </c>
      <c r="G38" s="7"/>
      <c r="H38" s="48" t="s">
        <v>168</v>
      </c>
    </row>
    <row r="39" spans="1:8" s="2" customFormat="1" ht="30">
      <c r="A39" s="30"/>
      <c r="B39" s="20" t="s">
        <v>28</v>
      </c>
      <c r="C39" s="20" t="s">
        <v>165</v>
      </c>
      <c r="D39" s="18"/>
      <c r="E39" s="18"/>
      <c r="F39" s="7">
        <v>88000</v>
      </c>
      <c r="G39" s="7"/>
      <c r="H39" s="48" t="s">
        <v>169</v>
      </c>
    </row>
    <row r="40" spans="1:8" s="2" customFormat="1" ht="15.75">
      <c r="A40" s="30"/>
      <c r="B40" s="16" t="s">
        <v>29</v>
      </c>
      <c r="C40" s="20"/>
      <c r="D40" s="18"/>
      <c r="E40" s="18"/>
      <c r="F40" s="10">
        <f>SUM(F38:F39)</f>
        <v>1240000</v>
      </c>
      <c r="G40" s="10">
        <f>SUM(G36:G39)</f>
        <v>1240000</v>
      </c>
      <c r="H40" s="48"/>
    </row>
    <row r="41" spans="1:8" s="2" customFormat="1" ht="30">
      <c r="A41" s="33"/>
      <c r="B41" s="16" t="s">
        <v>25</v>
      </c>
      <c r="C41" s="20" t="s">
        <v>170</v>
      </c>
      <c r="D41" s="9"/>
      <c r="E41" s="9"/>
      <c r="F41" s="10"/>
      <c r="G41" s="10">
        <v>1080000</v>
      </c>
      <c r="H41" s="48" t="s">
        <v>171</v>
      </c>
    </row>
    <row r="42" spans="1:8" s="2" customFormat="1" ht="30">
      <c r="A42" s="30"/>
      <c r="B42" s="16" t="s">
        <v>25</v>
      </c>
      <c r="C42" s="20" t="s">
        <v>170</v>
      </c>
      <c r="D42" s="18"/>
      <c r="E42" s="18"/>
      <c r="F42" s="10">
        <v>1080000</v>
      </c>
      <c r="G42" s="10"/>
      <c r="H42" s="48" t="s">
        <v>172</v>
      </c>
    </row>
    <row r="43" spans="1:8" s="2" customFormat="1" ht="30">
      <c r="A43" s="30"/>
      <c r="B43" s="20" t="s">
        <v>24</v>
      </c>
      <c r="C43" s="20" t="s">
        <v>173</v>
      </c>
      <c r="D43" s="18" t="s">
        <v>476</v>
      </c>
      <c r="E43" s="18"/>
      <c r="F43" s="10"/>
      <c r="G43" s="7">
        <v>2903000</v>
      </c>
      <c r="H43" s="48" t="s">
        <v>175</v>
      </c>
    </row>
    <row r="44" spans="1:8" s="2" customFormat="1" ht="30">
      <c r="A44" s="30"/>
      <c r="B44" s="20" t="s">
        <v>24</v>
      </c>
      <c r="C44" s="20" t="s">
        <v>173</v>
      </c>
      <c r="D44" s="47" t="s">
        <v>176</v>
      </c>
      <c r="E44" s="18"/>
      <c r="F44" s="7">
        <v>326000</v>
      </c>
      <c r="G44" s="10"/>
      <c r="H44" s="48" t="s">
        <v>177</v>
      </c>
    </row>
    <row r="45" spans="1:8" s="2" customFormat="1" ht="30">
      <c r="A45" s="30"/>
      <c r="B45" s="20" t="s">
        <v>24</v>
      </c>
      <c r="C45" s="20" t="s">
        <v>173</v>
      </c>
      <c r="D45" s="47" t="s">
        <v>178</v>
      </c>
      <c r="E45" s="18"/>
      <c r="F45" s="7">
        <v>1289000</v>
      </c>
      <c r="G45" s="10"/>
      <c r="H45" s="48" t="s">
        <v>177</v>
      </c>
    </row>
    <row r="46" spans="1:8" s="2" customFormat="1" ht="30">
      <c r="A46" s="30"/>
      <c r="B46" s="20" t="s">
        <v>24</v>
      </c>
      <c r="C46" s="20" t="s">
        <v>173</v>
      </c>
      <c r="D46" s="47" t="s">
        <v>179</v>
      </c>
      <c r="E46" s="18"/>
      <c r="F46" s="7">
        <v>1288000</v>
      </c>
      <c r="G46" s="10"/>
      <c r="H46" s="48" t="s">
        <v>177</v>
      </c>
    </row>
    <row r="47" spans="1:8" s="2" customFormat="1" ht="15.75">
      <c r="A47" s="33"/>
      <c r="B47" s="16" t="s">
        <v>180</v>
      </c>
      <c r="C47" s="16"/>
      <c r="D47" s="55"/>
      <c r="E47" s="9"/>
      <c r="F47" s="10">
        <f>SUM(F43:F46)</f>
        <v>2903000</v>
      </c>
      <c r="G47" s="10">
        <f>SUM(G43:G46)</f>
        <v>2903000</v>
      </c>
      <c r="H47" s="52"/>
    </row>
    <row r="48" spans="1:8" s="2" customFormat="1" ht="15.75">
      <c r="A48" s="30"/>
      <c r="B48" s="20" t="s">
        <v>24</v>
      </c>
      <c r="C48" s="20" t="s">
        <v>173</v>
      </c>
      <c r="D48" s="18" t="s">
        <v>61</v>
      </c>
      <c r="E48" s="18"/>
      <c r="F48" s="10"/>
      <c r="G48" s="7">
        <v>76000</v>
      </c>
      <c r="H48" s="48" t="s">
        <v>24</v>
      </c>
    </row>
    <row r="49" spans="1:8" s="2" customFormat="1" ht="15.75">
      <c r="A49" s="30"/>
      <c r="B49" s="20" t="s">
        <v>24</v>
      </c>
      <c r="C49" s="20" t="s">
        <v>173</v>
      </c>
      <c r="D49" s="47" t="s">
        <v>176</v>
      </c>
      <c r="E49" s="18"/>
      <c r="F49" s="7">
        <v>68000</v>
      </c>
      <c r="G49" s="10"/>
      <c r="H49" s="48" t="s">
        <v>24</v>
      </c>
    </row>
    <row r="50" spans="1:8" s="2" customFormat="1" ht="15.75">
      <c r="A50" s="30"/>
      <c r="B50" s="20" t="s">
        <v>24</v>
      </c>
      <c r="C50" s="20" t="s">
        <v>173</v>
      </c>
      <c r="D50" s="47" t="s">
        <v>181</v>
      </c>
      <c r="E50" s="18"/>
      <c r="F50" s="7">
        <v>4000</v>
      </c>
      <c r="G50" s="10"/>
      <c r="H50" s="48" t="s">
        <v>24</v>
      </c>
    </row>
    <row r="51" spans="1:8" s="2" customFormat="1" ht="15.75">
      <c r="A51" s="30"/>
      <c r="B51" s="20" t="s">
        <v>24</v>
      </c>
      <c r="C51" s="20" t="s">
        <v>173</v>
      </c>
      <c r="D51" s="47" t="s">
        <v>179</v>
      </c>
      <c r="E51" s="18"/>
      <c r="F51" s="7">
        <v>4000</v>
      </c>
      <c r="G51" s="10"/>
      <c r="H51" s="48" t="s">
        <v>24</v>
      </c>
    </row>
    <row r="52" spans="1:8" s="2" customFormat="1" ht="15.75">
      <c r="A52" s="30"/>
      <c r="B52" s="16" t="s">
        <v>180</v>
      </c>
      <c r="C52" s="20"/>
      <c r="D52" s="18"/>
      <c r="E52" s="18"/>
      <c r="F52" s="10">
        <f>SUM(F48:F51)</f>
        <v>76000</v>
      </c>
      <c r="G52" s="10">
        <f>SUM(G48:G51)</f>
        <v>76000</v>
      </c>
      <c r="H52" s="48"/>
    </row>
    <row r="53" spans="1:8" s="2" customFormat="1" ht="15.75">
      <c r="A53" s="30"/>
      <c r="B53" s="20" t="s">
        <v>30</v>
      </c>
      <c r="C53" s="20" t="s">
        <v>182</v>
      </c>
      <c r="D53" s="18" t="s">
        <v>476</v>
      </c>
      <c r="E53" s="18"/>
      <c r="F53" s="10"/>
      <c r="G53" s="7">
        <v>419000</v>
      </c>
      <c r="H53" s="48" t="s">
        <v>183</v>
      </c>
    </row>
    <row r="54" spans="1:8" s="2" customFormat="1" ht="15.75">
      <c r="A54" s="30"/>
      <c r="B54" s="20" t="s">
        <v>30</v>
      </c>
      <c r="C54" s="20" t="s">
        <v>182</v>
      </c>
      <c r="D54" s="47" t="s">
        <v>176</v>
      </c>
      <c r="E54" s="18"/>
      <c r="F54" s="7">
        <v>202000</v>
      </c>
      <c r="G54" s="10"/>
      <c r="H54" s="48" t="s">
        <v>184</v>
      </c>
    </row>
    <row r="55" spans="1:8" s="2" customFormat="1" ht="15.75">
      <c r="A55" s="30"/>
      <c r="B55" s="20" t="s">
        <v>30</v>
      </c>
      <c r="C55" s="20" t="s">
        <v>182</v>
      </c>
      <c r="D55" s="47" t="s">
        <v>181</v>
      </c>
      <c r="E55" s="18"/>
      <c r="F55" s="7">
        <v>217000</v>
      </c>
      <c r="G55" s="10"/>
      <c r="H55" s="48" t="s">
        <v>184</v>
      </c>
    </row>
    <row r="56" spans="1:8" s="2" customFormat="1" ht="15.75">
      <c r="A56" s="30"/>
      <c r="B56" s="16" t="s">
        <v>37</v>
      </c>
      <c r="C56" s="20"/>
      <c r="D56" s="18"/>
      <c r="E56" s="18"/>
      <c r="F56" s="10">
        <f>SUM(F53:F55)</f>
        <v>419000</v>
      </c>
      <c r="G56" s="10">
        <f>SUM(G53:G55)</f>
        <v>419000</v>
      </c>
      <c r="H56" s="48"/>
    </row>
    <row r="57" spans="1:8" s="2" customFormat="1" ht="15.75">
      <c r="A57" s="30"/>
      <c r="B57" s="16" t="s">
        <v>185</v>
      </c>
      <c r="C57" s="20" t="s">
        <v>182</v>
      </c>
      <c r="D57" s="18" t="s">
        <v>174</v>
      </c>
      <c r="E57" s="18"/>
      <c r="F57" s="10"/>
      <c r="G57" s="10">
        <v>196000</v>
      </c>
      <c r="H57" s="48" t="s">
        <v>186</v>
      </c>
    </row>
    <row r="58" spans="1:8" s="2" customFormat="1" ht="15.75">
      <c r="A58" s="30"/>
      <c r="B58" s="16" t="s">
        <v>15</v>
      </c>
      <c r="C58" s="20" t="s">
        <v>182</v>
      </c>
      <c r="D58" s="18"/>
      <c r="E58" s="18"/>
      <c r="F58" s="10">
        <v>30000</v>
      </c>
      <c r="G58" s="10"/>
      <c r="H58" s="48" t="s">
        <v>186</v>
      </c>
    </row>
    <row r="59" spans="1:8" s="2" customFormat="1" ht="15.75">
      <c r="A59" s="30"/>
      <c r="B59" s="20" t="s">
        <v>189</v>
      </c>
      <c r="C59" s="20" t="s">
        <v>182</v>
      </c>
      <c r="D59" s="47" t="s">
        <v>187</v>
      </c>
      <c r="E59" s="18"/>
      <c r="F59" s="7">
        <v>20000</v>
      </c>
      <c r="G59" s="10"/>
      <c r="H59" s="48" t="s">
        <v>188</v>
      </c>
    </row>
    <row r="60" spans="1:8" s="2" customFormat="1" ht="15.75">
      <c r="A60" s="30"/>
      <c r="B60" s="20" t="s">
        <v>189</v>
      </c>
      <c r="C60" s="20" t="s">
        <v>182</v>
      </c>
      <c r="D60" s="47" t="s">
        <v>181</v>
      </c>
      <c r="E60" s="18"/>
      <c r="F60" s="7">
        <v>73000</v>
      </c>
      <c r="G60" s="10"/>
      <c r="H60" s="48" t="s">
        <v>188</v>
      </c>
    </row>
    <row r="61" spans="1:8" s="2" customFormat="1" ht="15.75">
      <c r="A61" s="30"/>
      <c r="B61" s="20" t="s">
        <v>189</v>
      </c>
      <c r="C61" s="20" t="s">
        <v>182</v>
      </c>
      <c r="D61" s="47" t="s">
        <v>179</v>
      </c>
      <c r="E61" s="18"/>
      <c r="F61" s="7">
        <v>73000</v>
      </c>
      <c r="G61" s="10"/>
      <c r="H61" s="48" t="s">
        <v>188</v>
      </c>
    </row>
    <row r="62" spans="1:8" s="2" customFormat="1" ht="29.25">
      <c r="A62" s="30"/>
      <c r="B62" s="16" t="s">
        <v>477</v>
      </c>
      <c r="C62" s="20"/>
      <c r="D62" s="47"/>
      <c r="E62" s="18"/>
      <c r="F62" s="10">
        <v>166000</v>
      </c>
      <c r="G62" s="10"/>
      <c r="H62" s="48"/>
    </row>
    <row r="63" spans="1:8" s="2" customFormat="1" ht="30">
      <c r="A63" s="30"/>
      <c r="B63" s="20" t="s">
        <v>28</v>
      </c>
      <c r="C63" s="20" t="s">
        <v>190</v>
      </c>
      <c r="D63" s="18"/>
      <c r="E63" s="18"/>
      <c r="F63" s="10"/>
      <c r="G63" s="7">
        <v>50000000</v>
      </c>
      <c r="H63" s="48" t="s">
        <v>191</v>
      </c>
    </row>
    <row r="64" spans="1:8" s="2" customFormat="1" ht="30">
      <c r="A64" s="30"/>
      <c r="B64" s="20" t="s">
        <v>28</v>
      </c>
      <c r="C64" s="20" t="s">
        <v>190</v>
      </c>
      <c r="D64" s="18"/>
      <c r="E64" s="18"/>
      <c r="F64" s="10"/>
      <c r="G64" s="7">
        <v>12500000</v>
      </c>
      <c r="H64" s="48" t="s">
        <v>192</v>
      </c>
    </row>
    <row r="65" spans="1:8" s="2" customFormat="1" ht="15.75">
      <c r="A65" s="30"/>
      <c r="B65" s="20" t="s">
        <v>28</v>
      </c>
      <c r="C65" s="20" t="s">
        <v>190</v>
      </c>
      <c r="D65" s="18"/>
      <c r="E65" s="18"/>
      <c r="F65" s="10"/>
      <c r="G65" s="7">
        <v>100000000</v>
      </c>
      <c r="H65" s="48" t="s">
        <v>193</v>
      </c>
    </row>
    <row r="66" spans="1:8" s="2" customFormat="1" ht="15.75">
      <c r="A66" s="30"/>
      <c r="B66" s="20" t="s">
        <v>28</v>
      </c>
      <c r="C66" s="20" t="s">
        <v>190</v>
      </c>
      <c r="D66" s="18"/>
      <c r="E66" s="18"/>
      <c r="F66" s="10"/>
      <c r="G66" s="7">
        <v>25000000</v>
      </c>
      <c r="H66" s="48" t="s">
        <v>194</v>
      </c>
    </row>
    <row r="67" spans="1:8" s="2" customFormat="1" ht="15.75">
      <c r="A67" s="30"/>
      <c r="B67" s="20" t="s">
        <v>28</v>
      </c>
      <c r="C67" s="20" t="s">
        <v>190</v>
      </c>
      <c r="D67" s="18"/>
      <c r="E67" s="18"/>
      <c r="F67" s="10"/>
      <c r="G67" s="7">
        <v>16000000</v>
      </c>
      <c r="H67" s="48" t="s">
        <v>195</v>
      </c>
    </row>
    <row r="68" spans="1:8" s="2" customFormat="1" ht="15.75">
      <c r="A68" s="30"/>
      <c r="B68" s="20" t="s">
        <v>28</v>
      </c>
      <c r="C68" s="20" t="s">
        <v>190</v>
      </c>
      <c r="D68" s="18"/>
      <c r="E68" s="18"/>
      <c r="F68" s="10"/>
      <c r="G68" s="7">
        <v>4000000</v>
      </c>
      <c r="H68" s="48" t="s">
        <v>196</v>
      </c>
    </row>
    <row r="69" spans="1:8" s="2" customFormat="1" ht="30">
      <c r="A69" s="30"/>
      <c r="B69" s="20" t="s">
        <v>28</v>
      </c>
      <c r="C69" s="20" t="s">
        <v>190</v>
      </c>
      <c r="D69" s="18"/>
      <c r="E69" s="18"/>
      <c r="F69" s="10"/>
      <c r="G69" s="7">
        <v>20000000</v>
      </c>
      <c r="H69" s="48" t="s">
        <v>197</v>
      </c>
    </row>
    <row r="70" spans="1:8" s="2" customFormat="1" ht="30">
      <c r="A70" s="30"/>
      <c r="B70" s="20" t="s">
        <v>28</v>
      </c>
      <c r="C70" s="20" t="s">
        <v>190</v>
      </c>
      <c r="D70" s="18"/>
      <c r="E70" s="18"/>
      <c r="F70" s="10"/>
      <c r="G70" s="7">
        <v>5000000</v>
      </c>
      <c r="H70" s="48" t="s">
        <v>198</v>
      </c>
    </row>
    <row r="71" spans="1:8" s="2" customFormat="1" ht="15.75">
      <c r="A71" s="30"/>
      <c r="B71" s="16" t="s">
        <v>29</v>
      </c>
      <c r="C71" s="20"/>
      <c r="D71" s="18"/>
      <c r="E71" s="18"/>
      <c r="F71" s="10"/>
      <c r="G71" s="10">
        <f>SUM(G63:G70)</f>
        <v>232500000</v>
      </c>
      <c r="H71" s="48"/>
    </row>
    <row r="72" spans="1:8" s="2" customFormat="1" ht="15.75">
      <c r="A72" s="30"/>
      <c r="B72" s="16" t="s">
        <v>199</v>
      </c>
      <c r="C72" s="20" t="s">
        <v>190</v>
      </c>
      <c r="D72" s="18"/>
      <c r="E72" s="18"/>
      <c r="F72" s="10">
        <v>232500000</v>
      </c>
      <c r="G72" s="7"/>
      <c r="H72" s="48" t="s">
        <v>200</v>
      </c>
    </row>
    <row r="73" spans="1:8" s="19" customFormat="1" ht="15.75">
      <c r="A73" s="17"/>
      <c r="B73" s="16" t="s">
        <v>14</v>
      </c>
      <c r="C73" s="14"/>
      <c r="D73" s="18"/>
      <c r="E73" s="18"/>
      <c r="F73" s="10">
        <f>F14+F19+F24+F29+F35+F40+F41+F42+F47+F52+F56+F57+F58+F62+F71+F72</f>
        <v>247991000</v>
      </c>
      <c r="G73" s="10">
        <f>G14+G19+G24+G29+G35+G40+G41+G42+G47+G52+G56+G57+G58+G62+G71+G72</f>
        <v>247991000</v>
      </c>
      <c r="H73" s="13"/>
    </row>
    <row r="74" spans="1:8" s="32" customFormat="1" ht="15">
      <c r="A74" s="36"/>
      <c r="B74" s="15" t="s">
        <v>20</v>
      </c>
      <c r="C74" s="15"/>
      <c r="D74" s="15"/>
      <c r="E74" s="15"/>
      <c r="F74" s="138">
        <f>F73-G73</f>
        <v>0</v>
      </c>
      <c r="G74" s="138"/>
      <c r="H74" s="37"/>
    </row>
    <row r="75" spans="5:7" s="32" customFormat="1" ht="15">
      <c r="E75" s="31"/>
      <c r="F75" s="31"/>
      <c r="G75" s="31"/>
    </row>
    <row r="76" spans="6:7" s="32" customFormat="1" ht="15">
      <c r="F76" s="31"/>
      <c r="G76" s="31"/>
    </row>
    <row r="77" spans="6:7" s="21" customFormat="1" ht="15">
      <c r="F77" s="22"/>
      <c r="G77" s="22"/>
    </row>
    <row r="78" spans="6:7" s="21" customFormat="1" ht="15">
      <c r="F78" s="22"/>
      <c r="G78" s="22"/>
    </row>
    <row r="79" spans="6:7" s="21" customFormat="1" ht="15">
      <c r="F79" s="22"/>
      <c r="G79" s="22"/>
    </row>
    <row r="80" spans="6:7" s="21" customFormat="1" ht="15">
      <c r="F80" s="22"/>
      <c r="G80" s="22"/>
    </row>
    <row r="81" spans="6:7" s="21" customFormat="1" ht="15">
      <c r="F81" s="22"/>
      <c r="G81" s="22"/>
    </row>
    <row r="82" spans="6:7" s="21" customFormat="1" ht="15">
      <c r="F82" s="22"/>
      <c r="G82" s="22"/>
    </row>
    <row r="83" spans="6:7" s="21" customFormat="1" ht="15">
      <c r="F83" s="22"/>
      <c r="G83" s="22"/>
    </row>
    <row r="84" spans="6:7" s="21" customFormat="1" ht="15">
      <c r="F84" s="22"/>
      <c r="G84" s="22"/>
    </row>
    <row r="85" spans="6:7" s="21" customFormat="1" ht="15">
      <c r="F85" s="22"/>
      <c r="G85" s="22"/>
    </row>
    <row r="86" spans="6:7" s="21" customFormat="1" ht="15">
      <c r="F86" s="22"/>
      <c r="G86" s="22"/>
    </row>
    <row r="87" spans="6:7" s="21" customFormat="1" ht="15">
      <c r="F87" s="22"/>
      <c r="G87" s="22"/>
    </row>
    <row r="88" spans="6:7" s="21" customFormat="1" ht="15">
      <c r="F88" s="22"/>
      <c r="G88" s="22"/>
    </row>
    <row r="89" spans="6:7" s="21" customFormat="1" ht="15">
      <c r="F89" s="22"/>
      <c r="G89" s="22"/>
    </row>
    <row r="90" spans="6:7" s="21" customFormat="1" ht="15">
      <c r="F90" s="22"/>
      <c r="G90" s="22"/>
    </row>
    <row r="91" spans="6:7" s="21" customFormat="1" ht="15">
      <c r="F91" s="22"/>
      <c r="G91" s="22"/>
    </row>
    <row r="92" spans="6:7" s="21" customFormat="1" ht="15">
      <c r="F92" s="22"/>
      <c r="G92" s="22"/>
    </row>
    <row r="93" spans="6:7" s="21" customFormat="1" ht="15">
      <c r="F93" s="22"/>
      <c r="G93" s="22"/>
    </row>
    <row r="94" spans="6:7" s="21" customFormat="1" ht="15">
      <c r="F94" s="22"/>
      <c r="G94" s="22"/>
    </row>
    <row r="95" spans="6:7" s="21" customFormat="1" ht="15">
      <c r="F95" s="22"/>
      <c r="G95" s="22"/>
    </row>
    <row r="96" spans="6:7" s="21" customFormat="1" ht="15">
      <c r="F96" s="22"/>
      <c r="G96" s="22"/>
    </row>
    <row r="97" spans="6:7" s="21" customFormat="1" ht="15">
      <c r="F97" s="22"/>
      <c r="G97" s="22"/>
    </row>
    <row r="98" spans="6:7" s="21" customFormat="1" ht="15">
      <c r="F98" s="22"/>
      <c r="G98" s="22"/>
    </row>
    <row r="99" spans="6:7" s="21" customFormat="1" ht="15">
      <c r="F99" s="22"/>
      <c r="G99" s="22"/>
    </row>
    <row r="100" spans="6:7" s="21" customFormat="1" ht="15">
      <c r="F100" s="22"/>
      <c r="G100" s="22"/>
    </row>
    <row r="101" spans="6:7" s="21" customFormat="1" ht="15">
      <c r="F101" s="22"/>
      <c r="G101" s="22"/>
    </row>
    <row r="102" spans="6:7" s="21" customFormat="1" ht="15">
      <c r="F102" s="22"/>
      <c r="G102" s="22"/>
    </row>
    <row r="103" s="21" customFormat="1" ht="15">
      <c r="G103" s="22"/>
    </row>
    <row r="104" s="21" customFormat="1" ht="15">
      <c r="G104" s="22"/>
    </row>
    <row r="105" s="21" customFormat="1" ht="15">
      <c r="G105" s="22"/>
    </row>
    <row r="106" s="21" customFormat="1" ht="15">
      <c r="G106" s="22"/>
    </row>
    <row r="107" s="21" customFormat="1" ht="15">
      <c r="G107" s="22"/>
    </row>
    <row r="108" s="21" customFormat="1" ht="15">
      <c r="G108" s="22"/>
    </row>
    <row r="109" s="21" customFormat="1" ht="15">
      <c r="G109" s="22"/>
    </row>
    <row r="110" s="21" customFormat="1" ht="15">
      <c r="G110" s="22"/>
    </row>
    <row r="111" s="21" customFormat="1" ht="15">
      <c r="G111" s="22"/>
    </row>
    <row r="112" s="21" customFormat="1" ht="15">
      <c r="G112" s="22"/>
    </row>
    <row r="113" s="21" customFormat="1" ht="15">
      <c r="G113" s="22"/>
    </row>
    <row r="114" s="21" customFormat="1" ht="15">
      <c r="G114" s="22"/>
    </row>
    <row r="115" s="21" customFormat="1" ht="15">
      <c r="G115" s="22"/>
    </row>
    <row r="116" s="21" customFormat="1" ht="15">
      <c r="G116" s="22"/>
    </row>
    <row r="117" s="21" customFormat="1" ht="15">
      <c r="G117" s="22"/>
    </row>
    <row r="118" s="21" customFormat="1" ht="15">
      <c r="G118" s="22"/>
    </row>
    <row r="119" s="21" customFormat="1" ht="15">
      <c r="G119" s="22"/>
    </row>
    <row r="120" s="21" customFormat="1" ht="15">
      <c r="G120" s="22"/>
    </row>
    <row r="121" s="21" customFormat="1" ht="15">
      <c r="G121" s="22"/>
    </row>
    <row r="122" s="21" customFormat="1" ht="15">
      <c r="G122" s="22"/>
    </row>
    <row r="123" s="21" customFormat="1" ht="15">
      <c r="G123" s="22"/>
    </row>
    <row r="124" s="21" customFormat="1" ht="15">
      <c r="G124" s="22"/>
    </row>
    <row r="125" s="21" customFormat="1" ht="15">
      <c r="G125" s="22"/>
    </row>
    <row r="126" s="21" customFormat="1" ht="15">
      <c r="G126" s="22"/>
    </row>
    <row r="127" s="21" customFormat="1" ht="15">
      <c r="G127" s="22"/>
    </row>
    <row r="128" s="21" customFormat="1" ht="15">
      <c r="G128" s="22"/>
    </row>
    <row r="129" s="21" customFormat="1" ht="15">
      <c r="G129" s="22"/>
    </row>
    <row r="130" s="21" customFormat="1" ht="15">
      <c r="G130" s="22"/>
    </row>
    <row r="131" s="21" customFormat="1" ht="15">
      <c r="G131" s="22"/>
    </row>
    <row r="132" s="21" customFormat="1" ht="15">
      <c r="G132" s="22"/>
    </row>
    <row r="133" s="21" customFormat="1" ht="15">
      <c r="G133" s="22"/>
    </row>
    <row r="134" s="21" customFormat="1" ht="15">
      <c r="G134" s="22"/>
    </row>
    <row r="135" s="21" customFormat="1" ht="15">
      <c r="G135" s="22"/>
    </row>
    <row r="136" s="21" customFormat="1" ht="15">
      <c r="G136" s="22"/>
    </row>
    <row r="137" s="21" customFormat="1" ht="15">
      <c r="G137" s="22"/>
    </row>
    <row r="138" s="21" customFormat="1" ht="15">
      <c r="G138" s="22"/>
    </row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</sheetData>
  <mergeCells count="7">
    <mergeCell ref="F74:G74"/>
    <mergeCell ref="A4:H4"/>
    <mergeCell ref="F6:G6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H111"/>
  <sheetViews>
    <sheetView tabSelected="1" workbookViewId="0" topLeftCell="A4">
      <selection activeCell="E14" sqref="E14"/>
    </sheetView>
  </sheetViews>
  <sheetFormatPr defaultColWidth="9.00390625" defaultRowHeight="15.75"/>
  <cols>
    <col min="1" max="1" width="9.875" style="0" bestFit="1" customWidth="1"/>
    <col min="2" max="2" width="23.00390625" style="0" customWidth="1"/>
    <col min="3" max="3" width="25.875" style="0" bestFit="1" customWidth="1"/>
    <col min="4" max="4" width="8.875" style="0" bestFit="1" customWidth="1"/>
    <col min="5" max="5" width="8.25390625" style="0" customWidth="1"/>
    <col min="6" max="7" width="10.875" style="0" bestFit="1" customWidth="1"/>
    <col min="8" max="8" width="28.25390625" style="0" bestFit="1" customWidth="1"/>
  </cols>
  <sheetData>
    <row r="1" spans="1:8" ht="15.75">
      <c r="A1" s="141" t="s">
        <v>0</v>
      </c>
      <c r="B1" s="141"/>
      <c r="F1" s="142" t="s">
        <v>23</v>
      </c>
      <c r="G1" s="142"/>
      <c r="H1" s="142"/>
    </row>
    <row r="2" spans="1:2" ht="15.75">
      <c r="A2" s="141" t="s">
        <v>1</v>
      </c>
      <c r="B2" s="141"/>
    </row>
    <row r="3" spans="1:8" ht="15.75">
      <c r="A3" s="139" t="s">
        <v>15</v>
      </c>
      <c r="B3" s="139"/>
      <c r="C3" s="139"/>
      <c r="D3" s="139"/>
      <c r="E3" s="139"/>
      <c r="F3" s="139"/>
      <c r="G3" s="139"/>
      <c r="H3" s="139"/>
    </row>
    <row r="4" spans="1:8" ht="15.75">
      <c r="A4" s="139" t="s">
        <v>18</v>
      </c>
      <c r="B4" s="139"/>
      <c r="C4" s="139"/>
      <c r="D4" s="139"/>
      <c r="E4" s="139"/>
      <c r="F4" s="139"/>
      <c r="G4" s="139"/>
      <c r="H4" s="139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29" t="s">
        <v>6</v>
      </c>
      <c r="E6" s="5" t="s">
        <v>7</v>
      </c>
      <c r="F6" s="139" t="s">
        <v>8</v>
      </c>
      <c r="G6" s="139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24" customHeight="1">
      <c r="A8" s="30">
        <v>40162</v>
      </c>
      <c r="B8" s="26" t="s">
        <v>15</v>
      </c>
      <c r="C8" s="18" t="s">
        <v>494</v>
      </c>
      <c r="D8" s="18"/>
      <c r="E8" s="18"/>
      <c r="F8" s="14"/>
      <c r="G8" s="10">
        <v>6002000</v>
      </c>
      <c r="H8" s="46" t="s">
        <v>496</v>
      </c>
    </row>
    <row r="9" spans="1:8" ht="24.75" customHeight="1">
      <c r="A9" s="121">
        <v>40162</v>
      </c>
      <c r="B9" s="178" t="s">
        <v>493</v>
      </c>
      <c r="C9" s="124" t="s">
        <v>494</v>
      </c>
      <c r="D9" s="124"/>
      <c r="E9" s="124"/>
      <c r="F9" s="125">
        <v>6002000</v>
      </c>
      <c r="G9" s="125"/>
      <c r="H9" s="178" t="s">
        <v>495</v>
      </c>
    </row>
    <row r="10" spans="1:8" s="2" customFormat="1" ht="30">
      <c r="A10" s="121">
        <v>40162</v>
      </c>
      <c r="B10" s="122" t="s">
        <v>15</v>
      </c>
      <c r="C10" s="123" t="s">
        <v>201</v>
      </c>
      <c r="D10" s="124"/>
      <c r="E10" s="124"/>
      <c r="F10" s="125"/>
      <c r="G10" s="125">
        <v>770000</v>
      </c>
      <c r="H10" s="126" t="s">
        <v>43</v>
      </c>
    </row>
    <row r="11" spans="1:8" s="19" customFormat="1" ht="30">
      <c r="A11" s="17"/>
      <c r="B11" s="16" t="s">
        <v>25</v>
      </c>
      <c r="C11" s="14" t="s">
        <v>202</v>
      </c>
      <c r="D11" s="18"/>
      <c r="E11" s="18"/>
      <c r="F11" s="10">
        <v>160000</v>
      </c>
      <c r="G11" s="10"/>
      <c r="H11" s="13" t="s">
        <v>203</v>
      </c>
    </row>
    <row r="12" spans="1:8" s="19" customFormat="1" ht="30">
      <c r="A12" s="17"/>
      <c r="B12" s="16" t="s">
        <v>83</v>
      </c>
      <c r="C12" s="14" t="s">
        <v>204</v>
      </c>
      <c r="D12" s="18"/>
      <c r="E12" s="18"/>
      <c r="F12" s="10">
        <v>100000</v>
      </c>
      <c r="G12" s="10"/>
      <c r="H12" s="13" t="s">
        <v>205</v>
      </c>
    </row>
    <row r="13" spans="1:8" s="19" customFormat="1" ht="29.25">
      <c r="A13" s="17"/>
      <c r="B13" s="16" t="s">
        <v>82</v>
      </c>
      <c r="C13" s="14" t="s">
        <v>206</v>
      </c>
      <c r="D13" s="18"/>
      <c r="E13" s="18"/>
      <c r="F13" s="10">
        <v>260000</v>
      </c>
      <c r="G13" s="10"/>
      <c r="H13" s="13" t="s">
        <v>207</v>
      </c>
    </row>
    <row r="14" spans="1:8" s="19" customFormat="1" ht="29.25">
      <c r="A14" s="17"/>
      <c r="B14" s="16" t="s">
        <v>81</v>
      </c>
      <c r="C14" s="14" t="s">
        <v>204</v>
      </c>
      <c r="D14" s="18"/>
      <c r="E14" s="18"/>
      <c r="F14" s="10">
        <v>250000</v>
      </c>
      <c r="G14" s="10"/>
      <c r="H14" s="13" t="s">
        <v>208</v>
      </c>
    </row>
    <row r="15" spans="1:8" s="19" customFormat="1" ht="20.25" customHeight="1">
      <c r="A15" s="17"/>
      <c r="B15" s="16" t="s">
        <v>15</v>
      </c>
      <c r="C15" s="14" t="s">
        <v>209</v>
      </c>
      <c r="D15" s="18"/>
      <c r="E15" s="18"/>
      <c r="F15" s="10"/>
      <c r="G15" s="10">
        <v>300000</v>
      </c>
      <c r="H15" s="13" t="s">
        <v>210</v>
      </c>
    </row>
    <row r="16" spans="1:8" s="19" customFormat="1" ht="45">
      <c r="A16" s="17"/>
      <c r="B16" s="16" t="s">
        <v>24</v>
      </c>
      <c r="C16" s="14" t="s">
        <v>209</v>
      </c>
      <c r="D16" s="18"/>
      <c r="E16" s="18"/>
      <c r="F16" s="10">
        <v>300000</v>
      </c>
      <c r="G16" s="10"/>
      <c r="H16" s="13" t="s">
        <v>478</v>
      </c>
    </row>
    <row r="17" spans="1:8" s="2" customFormat="1" ht="30">
      <c r="A17" s="35"/>
      <c r="B17" s="16" t="s">
        <v>15</v>
      </c>
      <c r="C17" s="14" t="s">
        <v>211</v>
      </c>
      <c r="D17" s="18"/>
      <c r="E17" s="18"/>
      <c r="F17" s="10"/>
      <c r="G17" s="10">
        <v>36189000</v>
      </c>
      <c r="H17" s="13" t="s">
        <v>212</v>
      </c>
    </row>
    <row r="18" spans="1:8" s="19" customFormat="1" ht="15.75">
      <c r="A18" s="17"/>
      <c r="B18" s="16" t="s">
        <v>30</v>
      </c>
      <c r="C18" s="14" t="s">
        <v>211</v>
      </c>
      <c r="D18" s="18" t="s">
        <v>61</v>
      </c>
      <c r="E18" s="18"/>
      <c r="F18" s="10">
        <v>1702000</v>
      </c>
      <c r="G18" s="10"/>
      <c r="H18" s="13" t="s">
        <v>213</v>
      </c>
    </row>
    <row r="19" spans="1:8" s="19" customFormat="1" ht="30">
      <c r="A19" s="17"/>
      <c r="B19" s="16" t="s">
        <v>36</v>
      </c>
      <c r="C19" s="14" t="s">
        <v>211</v>
      </c>
      <c r="D19" s="18" t="s">
        <v>61</v>
      </c>
      <c r="E19" s="18"/>
      <c r="F19" s="10">
        <v>491000</v>
      </c>
      <c r="G19" s="10"/>
      <c r="H19" s="13" t="s">
        <v>479</v>
      </c>
    </row>
    <row r="20" spans="1:8" s="19" customFormat="1" ht="15.75">
      <c r="A20" s="17"/>
      <c r="B20" s="20" t="s">
        <v>25</v>
      </c>
      <c r="C20" s="14" t="s">
        <v>211</v>
      </c>
      <c r="D20" s="18"/>
      <c r="E20" s="18"/>
      <c r="F20" s="7">
        <v>9512000</v>
      </c>
      <c r="G20" s="7"/>
      <c r="H20" s="13" t="s">
        <v>214</v>
      </c>
    </row>
    <row r="21" spans="1:8" s="19" customFormat="1" ht="30">
      <c r="A21" s="17"/>
      <c r="B21" s="20" t="s">
        <v>25</v>
      </c>
      <c r="C21" s="14" t="s">
        <v>211</v>
      </c>
      <c r="D21" s="18"/>
      <c r="E21" s="18"/>
      <c r="F21" s="7">
        <v>6043000</v>
      </c>
      <c r="G21" s="7"/>
      <c r="H21" s="13" t="s">
        <v>203</v>
      </c>
    </row>
    <row r="22" spans="1:8" s="19" customFormat="1" ht="30">
      <c r="A22" s="17"/>
      <c r="B22" s="20" t="s">
        <v>25</v>
      </c>
      <c r="C22" s="14" t="s">
        <v>211</v>
      </c>
      <c r="D22" s="18"/>
      <c r="E22" s="18"/>
      <c r="F22" s="7">
        <v>10727000</v>
      </c>
      <c r="G22" s="7"/>
      <c r="H22" s="13" t="s">
        <v>215</v>
      </c>
    </row>
    <row r="23" spans="1:8" s="19" customFormat="1" ht="30">
      <c r="A23" s="17"/>
      <c r="B23" s="20" t="s">
        <v>25</v>
      </c>
      <c r="C23" s="14" t="s">
        <v>211</v>
      </c>
      <c r="D23" s="18"/>
      <c r="E23" s="18"/>
      <c r="F23" s="7">
        <v>5312000</v>
      </c>
      <c r="G23" s="7"/>
      <c r="H23" s="13" t="s">
        <v>216</v>
      </c>
    </row>
    <row r="24" spans="1:8" s="19" customFormat="1" ht="15.75">
      <c r="A24" s="17"/>
      <c r="B24" s="20" t="s">
        <v>25</v>
      </c>
      <c r="C24" s="14" t="s">
        <v>211</v>
      </c>
      <c r="D24" s="18"/>
      <c r="E24" s="18"/>
      <c r="F24" s="7">
        <v>763000</v>
      </c>
      <c r="G24" s="7"/>
      <c r="H24" s="13" t="s">
        <v>217</v>
      </c>
    </row>
    <row r="25" spans="1:8" s="19" customFormat="1" ht="30">
      <c r="A25" s="17"/>
      <c r="B25" s="20" t="s">
        <v>25</v>
      </c>
      <c r="C25" s="14" t="s">
        <v>211</v>
      </c>
      <c r="D25" s="18"/>
      <c r="E25" s="18"/>
      <c r="F25" s="7">
        <v>1639000</v>
      </c>
      <c r="G25" s="7"/>
      <c r="H25" s="13" t="s">
        <v>218</v>
      </c>
    </row>
    <row r="26" spans="1:8" s="19" customFormat="1" ht="24.75" customHeight="1">
      <c r="A26" s="17"/>
      <c r="B26" s="179" t="s">
        <v>42</v>
      </c>
      <c r="C26" s="14"/>
      <c r="D26" s="18"/>
      <c r="E26" s="18"/>
      <c r="F26" s="10">
        <f>SUM(F20:F25)</f>
        <v>33996000</v>
      </c>
      <c r="G26" s="7"/>
      <c r="H26" s="13"/>
    </row>
    <row r="27" spans="1:8" s="19" customFormat="1" ht="15.75">
      <c r="A27" s="17"/>
      <c r="B27" s="16" t="s">
        <v>15</v>
      </c>
      <c r="C27" s="14" t="s">
        <v>223</v>
      </c>
      <c r="D27" s="18"/>
      <c r="E27" s="18"/>
      <c r="F27" s="10"/>
      <c r="G27" s="10">
        <v>582000</v>
      </c>
      <c r="H27" s="13" t="s">
        <v>224</v>
      </c>
    </row>
    <row r="28" spans="1:8" s="19" customFormat="1" ht="15.75">
      <c r="A28" s="17"/>
      <c r="B28" s="16" t="s">
        <v>25</v>
      </c>
      <c r="C28" s="14" t="s">
        <v>223</v>
      </c>
      <c r="D28" s="18"/>
      <c r="E28" s="18"/>
      <c r="F28" s="10">
        <v>582000</v>
      </c>
      <c r="G28" s="10"/>
      <c r="H28" s="13" t="s">
        <v>219</v>
      </c>
    </row>
    <row r="29" spans="1:8" s="19" customFormat="1" ht="15.75">
      <c r="A29" s="17"/>
      <c r="B29" s="16" t="s">
        <v>15</v>
      </c>
      <c r="C29" s="14" t="s">
        <v>182</v>
      </c>
      <c r="D29" s="18"/>
      <c r="E29" s="18"/>
      <c r="F29" s="7"/>
      <c r="G29" s="10">
        <v>383000</v>
      </c>
      <c r="H29" s="13" t="s">
        <v>224</v>
      </c>
    </row>
    <row r="30" spans="1:8" s="19" customFormat="1" ht="15.75">
      <c r="A30" s="17"/>
      <c r="B30" s="20" t="s">
        <v>30</v>
      </c>
      <c r="C30" s="14" t="s">
        <v>182</v>
      </c>
      <c r="D30" s="18" t="s">
        <v>220</v>
      </c>
      <c r="E30" s="18"/>
      <c r="F30" s="7">
        <v>83000</v>
      </c>
      <c r="G30" s="7"/>
      <c r="H30" s="13" t="s">
        <v>222</v>
      </c>
    </row>
    <row r="31" spans="1:8" s="19" customFormat="1" ht="15.75">
      <c r="A31" s="17"/>
      <c r="B31" s="20" t="s">
        <v>30</v>
      </c>
      <c r="C31" s="14" t="s">
        <v>182</v>
      </c>
      <c r="D31" s="18" t="s">
        <v>221</v>
      </c>
      <c r="E31" s="18"/>
      <c r="F31" s="7">
        <v>300000</v>
      </c>
      <c r="G31" s="7"/>
      <c r="H31" s="13" t="s">
        <v>222</v>
      </c>
    </row>
    <row r="32" spans="1:8" s="19" customFormat="1" ht="16.5" customHeight="1">
      <c r="A32" s="17"/>
      <c r="B32" s="16" t="s">
        <v>37</v>
      </c>
      <c r="C32" s="14"/>
      <c r="D32" s="18"/>
      <c r="E32" s="18"/>
      <c r="F32" s="10">
        <f>SUM(F30:F31)</f>
        <v>383000</v>
      </c>
      <c r="G32" s="7"/>
      <c r="H32" s="13"/>
    </row>
    <row r="33" spans="1:8" s="19" customFormat="1" ht="15.75">
      <c r="A33" s="17"/>
      <c r="B33" s="16" t="s">
        <v>15</v>
      </c>
      <c r="C33" s="14" t="s">
        <v>223</v>
      </c>
      <c r="D33" s="18"/>
      <c r="E33" s="18"/>
      <c r="F33" s="7"/>
      <c r="G33" s="10">
        <v>197000</v>
      </c>
      <c r="H33" s="13" t="s">
        <v>224</v>
      </c>
    </row>
    <row r="34" spans="1:8" s="19" customFormat="1" ht="15.75">
      <c r="A34" s="17"/>
      <c r="B34" s="20" t="s">
        <v>24</v>
      </c>
      <c r="C34" s="14" t="s">
        <v>223</v>
      </c>
      <c r="D34" s="18" t="s">
        <v>174</v>
      </c>
      <c r="E34" s="18"/>
      <c r="F34" s="7">
        <v>49000</v>
      </c>
      <c r="G34" s="7"/>
      <c r="H34" s="13" t="s">
        <v>225</v>
      </c>
    </row>
    <row r="35" spans="1:8" s="19" customFormat="1" ht="15.75">
      <c r="A35" s="17"/>
      <c r="B35" s="20" t="s">
        <v>24</v>
      </c>
      <c r="C35" s="14" t="s">
        <v>223</v>
      </c>
      <c r="D35" s="18" t="s">
        <v>221</v>
      </c>
      <c r="E35" s="18"/>
      <c r="F35" s="7">
        <v>72000</v>
      </c>
      <c r="G35" s="7"/>
      <c r="H35" s="13" t="s">
        <v>225</v>
      </c>
    </row>
    <row r="36" spans="1:8" s="19" customFormat="1" ht="15.75">
      <c r="A36" s="17"/>
      <c r="B36" s="20" t="s">
        <v>24</v>
      </c>
      <c r="C36" s="14" t="s">
        <v>223</v>
      </c>
      <c r="D36" s="18" t="s">
        <v>226</v>
      </c>
      <c r="E36" s="18"/>
      <c r="F36" s="7">
        <v>72000</v>
      </c>
      <c r="G36" s="7"/>
      <c r="H36" s="13" t="s">
        <v>225</v>
      </c>
    </row>
    <row r="37" spans="1:8" s="19" customFormat="1" ht="15.75">
      <c r="A37" s="17"/>
      <c r="B37" s="20" t="s">
        <v>24</v>
      </c>
      <c r="C37" s="14" t="s">
        <v>223</v>
      </c>
      <c r="D37" s="18" t="s">
        <v>176</v>
      </c>
      <c r="E37" s="18"/>
      <c r="F37" s="7">
        <v>4000</v>
      </c>
      <c r="G37" s="7"/>
      <c r="H37" s="13" t="s">
        <v>225</v>
      </c>
    </row>
    <row r="38" spans="1:8" s="19" customFormat="1" ht="14.25" customHeight="1">
      <c r="A38" s="17"/>
      <c r="B38" s="16" t="s">
        <v>180</v>
      </c>
      <c r="C38" s="14"/>
      <c r="D38" s="18"/>
      <c r="E38" s="18"/>
      <c r="F38" s="10">
        <f>SUM(F34:F37)</f>
        <v>197000</v>
      </c>
      <c r="G38" s="7"/>
      <c r="H38" s="13"/>
    </row>
    <row r="39" spans="1:8" s="19" customFormat="1" ht="15.75">
      <c r="A39" s="17"/>
      <c r="B39" s="16" t="s">
        <v>199</v>
      </c>
      <c r="C39" s="14" t="s">
        <v>190</v>
      </c>
      <c r="D39" s="18"/>
      <c r="E39" s="18"/>
      <c r="F39" s="10">
        <v>535000000</v>
      </c>
      <c r="G39" s="7"/>
      <c r="H39" s="13" t="s">
        <v>227</v>
      </c>
    </row>
    <row r="40" spans="1:8" s="19" customFormat="1" ht="15.75">
      <c r="A40" s="17"/>
      <c r="B40" s="20" t="s">
        <v>15</v>
      </c>
      <c r="C40" s="14" t="s">
        <v>190</v>
      </c>
      <c r="D40" s="18"/>
      <c r="E40" s="18"/>
      <c r="F40" s="7"/>
      <c r="G40" s="7">
        <v>500000000</v>
      </c>
      <c r="H40" s="13" t="s">
        <v>80</v>
      </c>
    </row>
    <row r="41" spans="1:8" s="19" customFormat="1" ht="30">
      <c r="A41" s="17"/>
      <c r="B41" s="20" t="s">
        <v>15</v>
      </c>
      <c r="C41" s="14" t="s">
        <v>190</v>
      </c>
      <c r="D41" s="18"/>
      <c r="E41" s="18"/>
      <c r="F41" s="7"/>
      <c r="G41" s="7">
        <v>35000000</v>
      </c>
      <c r="H41" s="13" t="s">
        <v>228</v>
      </c>
    </row>
    <row r="42" spans="1:8" s="19" customFormat="1" ht="13.5" customHeight="1">
      <c r="A42" s="17"/>
      <c r="B42" s="16" t="s">
        <v>480</v>
      </c>
      <c r="C42" s="14"/>
      <c r="D42" s="18"/>
      <c r="E42" s="18"/>
      <c r="F42" s="7"/>
      <c r="G42" s="10">
        <f>SUM(G40:G41)</f>
        <v>535000000</v>
      </c>
      <c r="H42" s="13"/>
    </row>
    <row r="43" spans="1:8" s="19" customFormat="1" ht="15" customHeight="1">
      <c r="A43" s="17"/>
      <c r="B43" s="16" t="s">
        <v>14</v>
      </c>
      <c r="C43" s="14"/>
      <c r="D43" s="18"/>
      <c r="E43" s="18"/>
      <c r="F43" s="10">
        <f>F10+F11+F12+F13+F14+F15+F16+F17+F18+F19+F26+F27+F28+F29+F32+F38+F39+F42+F33+F9</f>
        <v>579423000</v>
      </c>
      <c r="G43" s="10">
        <f>G10+G11+G12+G13+G14+G15+G16+G17+G18+G19+G26+G27+G28+G29+G32+G38+G39+G42+G33+G8</f>
        <v>579423000</v>
      </c>
      <c r="H43" s="13"/>
    </row>
    <row r="44" spans="1:8" s="21" customFormat="1" ht="15">
      <c r="A44" s="23"/>
      <c r="B44" s="15" t="s">
        <v>20</v>
      </c>
      <c r="C44" s="15"/>
      <c r="D44" s="15"/>
      <c r="E44" s="15"/>
      <c r="F44" s="138">
        <f>F43-G43</f>
        <v>0</v>
      </c>
      <c r="G44" s="138"/>
      <c r="H44" s="24"/>
    </row>
    <row r="45" spans="6:7" s="21" customFormat="1" ht="15">
      <c r="F45" s="22"/>
      <c r="G45" s="22"/>
    </row>
    <row r="46" spans="6:7" s="21" customFormat="1" ht="15">
      <c r="F46" s="22"/>
      <c r="G46" s="22"/>
    </row>
    <row r="47" spans="6:7" s="21" customFormat="1" ht="15">
      <c r="F47" s="22"/>
      <c r="G47" s="22"/>
    </row>
    <row r="48" spans="5:7" s="21" customFormat="1" ht="15">
      <c r="E48" s="22"/>
      <c r="F48" s="22"/>
      <c r="G48" s="22"/>
    </row>
    <row r="49" spans="6:7" s="21" customFormat="1" ht="15">
      <c r="F49" s="22"/>
      <c r="G49" s="22"/>
    </row>
    <row r="50" spans="6:7" s="21" customFormat="1" ht="15">
      <c r="F50" s="22"/>
      <c r="G50" s="22"/>
    </row>
    <row r="51" spans="6:7" s="21" customFormat="1" ht="15">
      <c r="F51" s="22"/>
      <c r="G51" s="22"/>
    </row>
    <row r="52" spans="6:7" s="21" customFormat="1" ht="15">
      <c r="F52" s="22"/>
      <c r="G52" s="22"/>
    </row>
    <row r="53" spans="6:7" s="21" customFormat="1" ht="15">
      <c r="F53" s="22"/>
      <c r="G53" s="22"/>
    </row>
    <row r="54" spans="6:7" s="21" customFormat="1" ht="15">
      <c r="F54" s="22"/>
      <c r="G54" s="22"/>
    </row>
    <row r="55" spans="6:7" s="21" customFormat="1" ht="15">
      <c r="F55" s="22"/>
      <c r="G55" s="22"/>
    </row>
    <row r="56" spans="6:7" s="21" customFormat="1" ht="15">
      <c r="F56" s="22"/>
      <c r="G56" s="22"/>
    </row>
    <row r="57" spans="6:7" s="21" customFormat="1" ht="15">
      <c r="F57" s="22"/>
      <c r="G57" s="22"/>
    </row>
    <row r="58" spans="6:7" s="21" customFormat="1" ht="15">
      <c r="F58" s="22"/>
      <c r="G58" s="22"/>
    </row>
    <row r="59" spans="6:7" s="21" customFormat="1" ht="15">
      <c r="F59" s="22"/>
      <c r="G59" s="22"/>
    </row>
    <row r="60" spans="6:7" s="21" customFormat="1" ht="15">
      <c r="F60" s="22"/>
      <c r="G60" s="22"/>
    </row>
    <row r="61" spans="6:7" s="21" customFormat="1" ht="15">
      <c r="F61" s="22"/>
      <c r="G61" s="22"/>
    </row>
    <row r="62" spans="6:7" s="21" customFormat="1" ht="15">
      <c r="F62" s="22"/>
      <c r="G62" s="22"/>
    </row>
    <row r="63" spans="6:7" s="21" customFormat="1" ht="15">
      <c r="F63" s="22"/>
      <c r="G63" s="22"/>
    </row>
    <row r="64" spans="6:7" s="21" customFormat="1" ht="15">
      <c r="F64" s="22"/>
      <c r="G64" s="22"/>
    </row>
    <row r="65" spans="6:7" s="21" customFormat="1" ht="15">
      <c r="F65" s="22"/>
      <c r="G65" s="22"/>
    </row>
    <row r="66" spans="6:7" s="21" customFormat="1" ht="15">
      <c r="F66" s="22"/>
      <c r="G66" s="22"/>
    </row>
    <row r="67" spans="6:7" s="21" customFormat="1" ht="15">
      <c r="F67" s="22"/>
      <c r="G67" s="22"/>
    </row>
    <row r="68" spans="6:7" s="21" customFormat="1" ht="15">
      <c r="F68" s="22"/>
      <c r="G68" s="22"/>
    </row>
    <row r="69" spans="6:7" s="21" customFormat="1" ht="15">
      <c r="F69" s="22"/>
      <c r="G69" s="22"/>
    </row>
    <row r="70" spans="6:7" s="21" customFormat="1" ht="15">
      <c r="F70" s="22"/>
      <c r="G70" s="22"/>
    </row>
    <row r="71" spans="6:7" s="21" customFormat="1" ht="15">
      <c r="F71" s="22"/>
      <c r="G71" s="22"/>
    </row>
    <row r="72" spans="6:7" s="21" customFormat="1" ht="15">
      <c r="F72" s="22"/>
      <c r="G72" s="22"/>
    </row>
    <row r="73" spans="6:7" s="21" customFormat="1" ht="15">
      <c r="F73" s="22"/>
      <c r="G73" s="22"/>
    </row>
    <row r="74" spans="6:7" s="21" customFormat="1" ht="15">
      <c r="F74" s="22"/>
      <c r="G74" s="22"/>
    </row>
    <row r="75" spans="6:7" s="21" customFormat="1" ht="15">
      <c r="F75" s="22"/>
      <c r="G75" s="22"/>
    </row>
    <row r="76" s="21" customFormat="1" ht="15">
      <c r="G76" s="22"/>
    </row>
    <row r="77" s="21" customFormat="1" ht="15">
      <c r="G77" s="22"/>
    </row>
    <row r="78" s="21" customFormat="1" ht="15">
      <c r="G78" s="22"/>
    </row>
    <row r="79" s="21" customFormat="1" ht="15">
      <c r="G79" s="22"/>
    </row>
    <row r="80" s="21" customFormat="1" ht="15">
      <c r="G80" s="22"/>
    </row>
    <row r="81" s="21" customFormat="1" ht="15">
      <c r="G81" s="22"/>
    </row>
    <row r="82" s="21" customFormat="1" ht="15">
      <c r="G82" s="22"/>
    </row>
    <row r="83" s="21" customFormat="1" ht="15">
      <c r="G83" s="22"/>
    </row>
    <row r="84" s="21" customFormat="1" ht="15">
      <c r="G84" s="22"/>
    </row>
    <row r="85" s="21" customFormat="1" ht="15">
      <c r="G85" s="22"/>
    </row>
    <row r="86" s="21" customFormat="1" ht="15">
      <c r="G86" s="22"/>
    </row>
    <row r="87" s="21" customFormat="1" ht="15">
      <c r="G87" s="22"/>
    </row>
    <row r="88" s="21" customFormat="1" ht="15">
      <c r="G88" s="22"/>
    </row>
    <row r="89" s="21" customFormat="1" ht="15">
      <c r="G89" s="22"/>
    </row>
    <row r="90" s="21" customFormat="1" ht="15">
      <c r="G90" s="22"/>
    </row>
    <row r="91" s="21" customFormat="1" ht="15">
      <c r="G91" s="22"/>
    </row>
    <row r="92" s="21" customFormat="1" ht="15">
      <c r="G92" s="22"/>
    </row>
    <row r="93" s="21" customFormat="1" ht="15">
      <c r="G93" s="22"/>
    </row>
    <row r="94" s="21" customFormat="1" ht="15">
      <c r="G94" s="22"/>
    </row>
    <row r="95" s="21" customFormat="1" ht="15">
      <c r="G95" s="22"/>
    </row>
    <row r="96" s="21" customFormat="1" ht="15">
      <c r="G96" s="22"/>
    </row>
    <row r="97" s="21" customFormat="1" ht="15">
      <c r="G97" s="22"/>
    </row>
    <row r="98" s="21" customFormat="1" ht="15">
      <c r="G98" s="22"/>
    </row>
    <row r="99" s="21" customFormat="1" ht="15">
      <c r="G99" s="22"/>
    </row>
    <row r="100" s="21" customFormat="1" ht="15">
      <c r="G100" s="22"/>
    </row>
    <row r="101" s="21" customFormat="1" ht="15">
      <c r="G101" s="22"/>
    </row>
    <row r="102" s="21" customFormat="1" ht="15">
      <c r="G102" s="22"/>
    </row>
    <row r="103" s="21" customFormat="1" ht="15">
      <c r="G103" s="22"/>
    </row>
    <row r="104" s="21" customFormat="1" ht="15">
      <c r="G104" s="22"/>
    </row>
    <row r="105" s="21" customFormat="1" ht="15">
      <c r="G105" s="22"/>
    </row>
    <row r="106" s="21" customFormat="1" ht="15">
      <c r="G106" s="22"/>
    </row>
    <row r="107" s="21" customFormat="1" ht="15">
      <c r="G107" s="22"/>
    </row>
    <row r="108" s="21" customFormat="1" ht="15">
      <c r="G108" s="22"/>
    </row>
    <row r="109" s="21" customFormat="1" ht="15">
      <c r="G109" s="22"/>
    </row>
    <row r="110" s="21" customFormat="1" ht="15">
      <c r="G110" s="22"/>
    </row>
    <row r="111" s="21" customFormat="1" ht="15">
      <c r="G111" s="22"/>
    </row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</sheetData>
  <mergeCells count="7">
    <mergeCell ref="F6:G6"/>
    <mergeCell ref="F44:G44"/>
    <mergeCell ref="A3:H3"/>
    <mergeCell ref="A1:B1"/>
    <mergeCell ref="F1:H1"/>
    <mergeCell ref="A2:B2"/>
    <mergeCell ref="A4:H4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81"/>
  <sheetViews>
    <sheetView workbookViewId="0" topLeftCell="A1">
      <selection activeCell="B20" sqref="B20"/>
    </sheetView>
  </sheetViews>
  <sheetFormatPr defaultColWidth="9.00390625" defaultRowHeight="15.75"/>
  <cols>
    <col min="1" max="1" width="9.875" style="0" bestFit="1" customWidth="1"/>
    <col min="2" max="2" width="19.875" style="0" bestFit="1" customWidth="1"/>
    <col min="3" max="3" width="22.00390625" style="0" bestFit="1" customWidth="1"/>
    <col min="4" max="4" width="9.375" style="0" customWidth="1"/>
    <col min="5" max="5" width="8.375" style="0" customWidth="1"/>
    <col min="6" max="7" width="10.875" style="0" bestFit="1" customWidth="1"/>
    <col min="8" max="8" width="28.375" style="0" customWidth="1"/>
  </cols>
  <sheetData>
    <row r="1" spans="1:8" ht="15.75">
      <c r="A1" s="141" t="s">
        <v>0</v>
      </c>
      <c r="B1" s="141"/>
      <c r="F1" s="142" t="s">
        <v>44</v>
      </c>
      <c r="G1" s="142"/>
      <c r="H1" s="142"/>
    </row>
    <row r="2" spans="1:2" ht="15.75">
      <c r="A2" s="141" t="s">
        <v>1</v>
      </c>
      <c r="B2" s="141"/>
    </row>
    <row r="3" spans="1:2" ht="15.75">
      <c r="A3" s="25"/>
      <c r="B3" s="25"/>
    </row>
    <row r="4" spans="1:8" ht="15.75">
      <c r="A4" s="139" t="s">
        <v>26</v>
      </c>
      <c r="B4" s="139"/>
      <c r="C4" s="139"/>
      <c r="D4" s="139"/>
      <c r="E4" s="139"/>
      <c r="F4" s="139"/>
      <c r="G4" s="139"/>
      <c r="H4" s="139"/>
    </row>
    <row r="5" spans="1:8" ht="15.75">
      <c r="A5" s="139" t="s">
        <v>18</v>
      </c>
      <c r="B5" s="139"/>
      <c r="C5" s="139"/>
      <c r="D5" s="139"/>
      <c r="E5" s="139"/>
      <c r="F5" s="139"/>
      <c r="G5" s="139"/>
      <c r="H5" s="139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29" t="s">
        <v>6</v>
      </c>
      <c r="E7" s="5" t="s">
        <v>7</v>
      </c>
      <c r="F7" s="139" t="s">
        <v>8</v>
      </c>
      <c r="G7" s="139"/>
      <c r="H7" s="3" t="s">
        <v>11</v>
      </c>
    </row>
    <row r="8" spans="1:8" ht="15" customHeight="1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s="2" customFormat="1" ht="15.75">
      <c r="A9" s="30">
        <v>40162</v>
      </c>
      <c r="B9" s="20" t="s">
        <v>26</v>
      </c>
      <c r="C9" s="14" t="s">
        <v>229</v>
      </c>
      <c r="D9" s="9"/>
      <c r="E9" s="9"/>
      <c r="F9" s="7"/>
      <c r="G9" s="7">
        <v>600000</v>
      </c>
      <c r="H9" s="13" t="s">
        <v>45</v>
      </c>
    </row>
    <row r="10" spans="1:8" s="19" customFormat="1" ht="15.75">
      <c r="A10" s="17"/>
      <c r="B10" s="20" t="s">
        <v>77</v>
      </c>
      <c r="C10" s="14" t="s">
        <v>229</v>
      </c>
      <c r="D10" s="18"/>
      <c r="E10" s="18"/>
      <c r="F10" s="7">
        <v>600000</v>
      </c>
      <c r="G10" s="7"/>
      <c r="H10" s="13" t="s">
        <v>230</v>
      </c>
    </row>
    <row r="11" spans="1:8" s="19" customFormat="1" ht="15.75">
      <c r="A11" s="17"/>
      <c r="B11" s="20" t="s">
        <v>26</v>
      </c>
      <c r="C11" s="14" t="s">
        <v>190</v>
      </c>
      <c r="D11" s="18"/>
      <c r="E11" s="18"/>
      <c r="F11" s="7"/>
      <c r="G11" s="7">
        <v>32500000</v>
      </c>
      <c r="H11" s="13" t="s">
        <v>45</v>
      </c>
    </row>
    <row r="12" spans="1:8" s="19" customFormat="1" ht="15.75">
      <c r="A12" s="17"/>
      <c r="B12" s="56" t="s">
        <v>199</v>
      </c>
      <c r="C12" s="14" t="s">
        <v>190</v>
      </c>
      <c r="D12" s="18"/>
      <c r="E12" s="18"/>
      <c r="F12" s="7">
        <v>32500000</v>
      </c>
      <c r="G12" s="7"/>
      <c r="H12" s="13"/>
    </row>
    <row r="13" spans="1:8" s="19" customFormat="1" ht="15.75">
      <c r="A13" s="17"/>
      <c r="B13" s="16" t="s">
        <v>14</v>
      </c>
      <c r="C13" s="14"/>
      <c r="D13" s="18"/>
      <c r="E13" s="18"/>
      <c r="F13" s="10">
        <f>SUM(F9:F12)</f>
        <v>33100000</v>
      </c>
      <c r="G13" s="10">
        <f>SUM(G9:G12)</f>
        <v>33100000</v>
      </c>
      <c r="H13" s="13"/>
    </row>
    <row r="14" spans="1:8" s="21" customFormat="1" ht="15">
      <c r="A14" s="23"/>
      <c r="B14" s="15" t="s">
        <v>20</v>
      </c>
      <c r="C14" s="15"/>
      <c r="D14" s="15"/>
      <c r="E14" s="15"/>
      <c r="F14" s="138">
        <f>F13-G13</f>
        <v>0</v>
      </c>
      <c r="G14" s="138"/>
      <c r="H14" s="24"/>
    </row>
    <row r="15" spans="6:7" s="21" customFormat="1" ht="15">
      <c r="F15" s="22"/>
      <c r="G15" s="22"/>
    </row>
    <row r="16" spans="6:7" s="21" customFormat="1" ht="15">
      <c r="F16" s="22"/>
      <c r="G16" s="22"/>
    </row>
    <row r="17" spans="6:7" s="21" customFormat="1" ht="15">
      <c r="F17" s="22"/>
      <c r="G17" s="22"/>
    </row>
    <row r="18" spans="5:7" s="21" customFormat="1" ht="15">
      <c r="E18" s="22"/>
      <c r="F18" s="22"/>
      <c r="G18" s="22"/>
    </row>
    <row r="19" spans="6:7" s="21" customFormat="1" ht="15">
      <c r="F19" s="22"/>
      <c r="G19" s="22"/>
    </row>
    <row r="20" spans="6:7" s="21" customFormat="1" ht="15">
      <c r="F20" s="22"/>
      <c r="G20" s="22"/>
    </row>
    <row r="21" spans="6:7" s="21" customFormat="1" ht="15">
      <c r="F21" s="22"/>
      <c r="G21" s="22"/>
    </row>
    <row r="22" spans="6:7" s="21" customFormat="1" ht="15">
      <c r="F22" s="22"/>
      <c r="G22" s="22"/>
    </row>
    <row r="23" spans="6:7" s="21" customFormat="1" ht="15">
      <c r="F23" s="22"/>
      <c r="G23" s="22"/>
    </row>
    <row r="24" spans="6:7" s="21" customFormat="1" ht="15">
      <c r="F24" s="22"/>
      <c r="G24" s="22"/>
    </row>
    <row r="25" spans="6:7" s="21" customFormat="1" ht="15">
      <c r="F25" s="22"/>
      <c r="G25" s="22"/>
    </row>
    <row r="26" spans="6:7" s="21" customFormat="1" ht="15">
      <c r="F26" s="22"/>
      <c r="G26" s="22"/>
    </row>
    <row r="27" spans="6:7" s="21" customFormat="1" ht="15">
      <c r="F27" s="22"/>
      <c r="G27" s="22"/>
    </row>
    <row r="28" spans="6:7" s="21" customFormat="1" ht="15">
      <c r="F28" s="22"/>
      <c r="G28" s="22"/>
    </row>
    <row r="29" spans="6:7" s="21" customFormat="1" ht="15">
      <c r="F29" s="22"/>
      <c r="G29" s="22"/>
    </row>
    <row r="30" spans="6:7" s="21" customFormat="1" ht="15">
      <c r="F30" s="22"/>
      <c r="G30" s="22"/>
    </row>
    <row r="31" spans="6:7" s="21" customFormat="1" ht="15">
      <c r="F31" s="22"/>
      <c r="G31" s="22"/>
    </row>
    <row r="32" spans="6:7" s="21" customFormat="1" ht="15">
      <c r="F32" s="22"/>
      <c r="G32" s="22"/>
    </row>
    <row r="33" spans="6:7" s="21" customFormat="1" ht="15">
      <c r="F33" s="22"/>
      <c r="G33" s="22"/>
    </row>
    <row r="34" spans="6:7" s="21" customFormat="1" ht="15">
      <c r="F34" s="22"/>
      <c r="G34" s="22"/>
    </row>
    <row r="35" spans="6:7" s="21" customFormat="1" ht="15">
      <c r="F35" s="22"/>
      <c r="G35" s="22"/>
    </row>
    <row r="36" spans="6:7" s="21" customFormat="1" ht="15">
      <c r="F36" s="22"/>
      <c r="G36" s="22"/>
    </row>
    <row r="37" spans="6:7" s="21" customFormat="1" ht="15">
      <c r="F37" s="22"/>
      <c r="G37" s="22"/>
    </row>
    <row r="38" spans="6:7" s="21" customFormat="1" ht="15">
      <c r="F38" s="22"/>
      <c r="G38" s="22"/>
    </row>
    <row r="39" spans="6:7" s="21" customFormat="1" ht="15">
      <c r="F39" s="22"/>
      <c r="G39" s="22"/>
    </row>
    <row r="40" spans="6:7" s="21" customFormat="1" ht="15">
      <c r="F40" s="22"/>
      <c r="G40" s="22"/>
    </row>
    <row r="41" spans="6:7" s="21" customFormat="1" ht="15">
      <c r="F41" s="22"/>
      <c r="G41" s="22"/>
    </row>
    <row r="42" spans="6:7" s="21" customFormat="1" ht="15">
      <c r="F42" s="22"/>
      <c r="G42" s="22"/>
    </row>
    <row r="43" spans="6:7" s="21" customFormat="1" ht="15">
      <c r="F43" s="22"/>
      <c r="G43" s="22"/>
    </row>
    <row r="44" spans="6:7" s="21" customFormat="1" ht="15">
      <c r="F44" s="22"/>
      <c r="G44" s="22"/>
    </row>
    <row r="45" spans="6:7" s="21" customFormat="1" ht="15">
      <c r="F45" s="22"/>
      <c r="G45" s="22"/>
    </row>
    <row r="46" s="21" customFormat="1" ht="15">
      <c r="G46" s="22"/>
    </row>
    <row r="47" s="21" customFormat="1" ht="15">
      <c r="G47" s="22"/>
    </row>
    <row r="48" s="21" customFormat="1" ht="15">
      <c r="G48" s="22"/>
    </row>
    <row r="49" s="21" customFormat="1" ht="15">
      <c r="G49" s="22"/>
    </row>
    <row r="50" s="21" customFormat="1" ht="15">
      <c r="G50" s="22"/>
    </row>
    <row r="51" s="21" customFormat="1" ht="15">
      <c r="G51" s="22"/>
    </row>
    <row r="52" s="21" customFormat="1" ht="15">
      <c r="G52" s="22"/>
    </row>
    <row r="53" s="21" customFormat="1" ht="15">
      <c r="G53" s="22"/>
    </row>
    <row r="54" s="21" customFormat="1" ht="15">
      <c r="G54" s="22"/>
    </row>
    <row r="55" s="21" customFormat="1" ht="15">
      <c r="G55" s="22"/>
    </row>
    <row r="56" s="21" customFormat="1" ht="15">
      <c r="G56" s="22"/>
    </row>
    <row r="57" s="21" customFormat="1" ht="15">
      <c r="G57" s="22"/>
    </row>
    <row r="58" s="21" customFormat="1" ht="15">
      <c r="G58" s="22"/>
    </row>
    <row r="59" s="21" customFormat="1" ht="15">
      <c r="G59" s="22"/>
    </row>
    <row r="60" s="21" customFormat="1" ht="15">
      <c r="G60" s="22"/>
    </row>
    <row r="61" s="21" customFormat="1" ht="15">
      <c r="G61" s="22"/>
    </row>
    <row r="62" s="21" customFormat="1" ht="15">
      <c r="G62" s="22"/>
    </row>
    <row r="63" s="21" customFormat="1" ht="15">
      <c r="G63" s="22"/>
    </row>
    <row r="64" s="21" customFormat="1" ht="15">
      <c r="G64" s="22"/>
    </row>
    <row r="65" s="21" customFormat="1" ht="15">
      <c r="G65" s="22"/>
    </row>
    <row r="66" s="21" customFormat="1" ht="15">
      <c r="G66" s="22"/>
    </row>
    <row r="67" s="21" customFormat="1" ht="15">
      <c r="G67" s="22"/>
    </row>
    <row r="68" s="21" customFormat="1" ht="15">
      <c r="G68" s="22"/>
    </row>
    <row r="69" s="21" customFormat="1" ht="15">
      <c r="G69" s="22"/>
    </row>
    <row r="70" s="21" customFormat="1" ht="15">
      <c r="G70" s="22"/>
    </row>
    <row r="71" s="21" customFormat="1" ht="15">
      <c r="G71" s="22"/>
    </row>
    <row r="72" s="21" customFormat="1" ht="15">
      <c r="G72" s="22"/>
    </row>
    <row r="73" s="21" customFormat="1" ht="15">
      <c r="G73" s="22"/>
    </row>
    <row r="74" s="21" customFormat="1" ht="15">
      <c r="G74" s="22"/>
    </row>
    <row r="75" s="21" customFormat="1" ht="15">
      <c r="G75" s="22"/>
    </row>
    <row r="76" s="21" customFormat="1" ht="15">
      <c r="G76" s="22"/>
    </row>
    <row r="77" s="21" customFormat="1" ht="15">
      <c r="G77" s="22"/>
    </row>
    <row r="78" s="21" customFormat="1" ht="15">
      <c r="G78" s="22"/>
    </row>
    <row r="79" s="21" customFormat="1" ht="15">
      <c r="G79" s="22"/>
    </row>
    <row r="80" s="21" customFormat="1" ht="15">
      <c r="G80" s="22"/>
    </row>
    <row r="81" s="21" customFormat="1" ht="15">
      <c r="G81" s="22"/>
    </row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</sheetData>
  <mergeCells count="7">
    <mergeCell ref="A5:H5"/>
    <mergeCell ref="F7:G7"/>
    <mergeCell ref="F14:G14"/>
    <mergeCell ref="A1:B1"/>
    <mergeCell ref="F1:H1"/>
    <mergeCell ref="A2:B2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H95"/>
  <sheetViews>
    <sheetView workbookViewId="0" topLeftCell="A1">
      <selection activeCell="C14" sqref="C14"/>
    </sheetView>
  </sheetViews>
  <sheetFormatPr defaultColWidth="9.00390625" defaultRowHeight="15.75"/>
  <cols>
    <col min="1" max="1" width="9.875" style="0" bestFit="1" customWidth="1"/>
    <col min="2" max="2" width="25.75390625" style="0" bestFit="1" customWidth="1"/>
    <col min="3" max="3" width="20.375" style="0" bestFit="1" customWidth="1"/>
    <col min="4" max="4" width="10.00390625" style="0" customWidth="1"/>
    <col min="5" max="5" width="8.625" style="0" bestFit="1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41" t="s">
        <v>46</v>
      </c>
      <c r="B1" s="141"/>
      <c r="F1" s="142" t="s">
        <v>47</v>
      </c>
      <c r="G1" s="142"/>
      <c r="H1" s="142"/>
    </row>
    <row r="2" spans="1:2" ht="15.75">
      <c r="A2" s="141" t="s">
        <v>1</v>
      </c>
      <c r="B2" s="141"/>
    </row>
    <row r="3" spans="1:2" ht="15.75">
      <c r="A3" s="25"/>
      <c r="B3" s="25"/>
    </row>
    <row r="4" spans="1:8" ht="15.75">
      <c r="A4" s="139" t="s">
        <v>2</v>
      </c>
      <c r="B4" s="139"/>
      <c r="C4" s="139"/>
      <c r="D4" s="139"/>
      <c r="E4" s="139"/>
      <c r="F4" s="139"/>
      <c r="G4" s="139"/>
      <c r="H4" s="139"/>
    </row>
    <row r="5" spans="1:8" ht="15.75">
      <c r="A5" s="139" t="s">
        <v>3</v>
      </c>
      <c r="B5" s="139"/>
      <c r="C5" s="139"/>
      <c r="D5" s="139"/>
      <c r="E5" s="139"/>
      <c r="F5" s="139"/>
      <c r="G5" s="139"/>
      <c r="H5" s="13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39" t="s">
        <v>8</v>
      </c>
      <c r="G9" s="13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47.25" customHeight="1">
      <c r="A11" s="30">
        <v>40162</v>
      </c>
      <c r="B11" s="27" t="s">
        <v>27</v>
      </c>
      <c r="C11" s="14" t="s">
        <v>231</v>
      </c>
      <c r="D11" s="14"/>
      <c r="E11" s="14"/>
      <c r="F11" s="10">
        <v>12000000</v>
      </c>
      <c r="G11" s="7"/>
      <c r="H11" s="13" t="s">
        <v>232</v>
      </c>
    </row>
    <row r="12" spans="1:8" ht="15.75">
      <c r="A12" s="30"/>
      <c r="B12" s="26" t="s">
        <v>25</v>
      </c>
      <c r="C12" s="14" t="s">
        <v>211</v>
      </c>
      <c r="D12" s="14"/>
      <c r="E12" s="14"/>
      <c r="F12" s="7">
        <v>9512000</v>
      </c>
      <c r="G12" s="7"/>
      <c r="H12" s="13" t="s">
        <v>233</v>
      </c>
    </row>
    <row r="13" spans="1:8" ht="15.75">
      <c r="A13" s="30"/>
      <c r="B13" s="26" t="s">
        <v>25</v>
      </c>
      <c r="C13" s="14" t="s">
        <v>96</v>
      </c>
      <c r="D13" s="14"/>
      <c r="E13" s="14"/>
      <c r="F13" s="7">
        <v>103000</v>
      </c>
      <c r="G13" s="7"/>
      <c r="H13" s="13" t="s">
        <v>234</v>
      </c>
    </row>
    <row r="14" spans="1:8" ht="15.75">
      <c r="A14" s="30"/>
      <c r="B14" s="26" t="s">
        <v>25</v>
      </c>
      <c r="C14" s="14" t="s">
        <v>235</v>
      </c>
      <c r="D14" s="14"/>
      <c r="E14" s="14"/>
      <c r="F14" s="7">
        <v>78000</v>
      </c>
      <c r="G14" s="7"/>
      <c r="H14" s="13" t="s">
        <v>234</v>
      </c>
    </row>
    <row r="15" spans="1:8" s="2" customFormat="1" ht="31.5">
      <c r="A15" s="33"/>
      <c r="B15" s="27" t="s">
        <v>49</v>
      </c>
      <c r="C15" s="15"/>
      <c r="D15" s="15"/>
      <c r="E15" s="15"/>
      <c r="F15" s="10">
        <f>SUM(F12:F14)</f>
        <v>9693000</v>
      </c>
      <c r="G15" s="10">
        <f>SUM(G11:G14)</f>
        <v>0</v>
      </c>
      <c r="H15" s="34"/>
    </row>
    <row r="16" spans="1:8" s="2" customFormat="1" ht="15.75">
      <c r="A16" s="33"/>
      <c r="B16" s="27" t="s">
        <v>14</v>
      </c>
      <c r="C16" s="15"/>
      <c r="D16" s="15"/>
      <c r="E16" s="15"/>
      <c r="F16" s="10">
        <f>F11+F15</f>
        <v>21693000</v>
      </c>
      <c r="G16" s="10">
        <f>G11+G15</f>
        <v>0</v>
      </c>
      <c r="H16" s="34"/>
    </row>
    <row r="17" spans="1:8" ht="15.75">
      <c r="A17" s="8"/>
      <c r="B17" s="9" t="s">
        <v>22</v>
      </c>
      <c r="C17" s="6"/>
      <c r="D17" s="6"/>
      <c r="E17" s="6"/>
      <c r="F17" s="138">
        <f>F16-G16</f>
        <v>21693000</v>
      </c>
      <c r="G17" s="138"/>
      <c r="H17" s="12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</sheetData>
  <mergeCells count="7">
    <mergeCell ref="A5:H5"/>
    <mergeCell ref="F9:G9"/>
    <mergeCell ref="F17:G17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96"/>
  <sheetViews>
    <sheetView workbookViewId="0" topLeftCell="A1">
      <selection activeCell="C27" sqref="C27"/>
    </sheetView>
  </sheetViews>
  <sheetFormatPr defaultColWidth="9.00390625" defaultRowHeight="15.75"/>
  <cols>
    <col min="1" max="1" width="9.875" style="0" bestFit="1" customWidth="1"/>
    <col min="2" max="2" width="25.375" style="0" bestFit="1" customWidth="1"/>
    <col min="3" max="3" width="20.3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41" t="s">
        <v>46</v>
      </c>
      <c r="B1" s="141"/>
      <c r="F1" s="142" t="s">
        <v>290</v>
      </c>
      <c r="G1" s="142"/>
      <c r="H1" s="142"/>
    </row>
    <row r="2" spans="1:2" ht="15.75">
      <c r="A2" s="141" t="s">
        <v>1</v>
      </c>
      <c r="B2" s="141"/>
    </row>
    <row r="3" spans="1:8" ht="15.75">
      <c r="A3" s="139" t="s">
        <v>13</v>
      </c>
      <c r="B3" s="139"/>
      <c r="C3" s="139"/>
      <c r="D3" s="139"/>
      <c r="E3" s="139"/>
      <c r="F3" s="139"/>
      <c r="G3" s="139"/>
      <c r="H3" s="139"/>
    </row>
    <row r="4" spans="1:8" ht="15.75">
      <c r="A4" s="139" t="s">
        <v>3</v>
      </c>
      <c r="B4" s="139"/>
      <c r="C4" s="139"/>
      <c r="D4" s="139"/>
      <c r="E4" s="139"/>
      <c r="F4" s="139"/>
      <c r="G4" s="139"/>
      <c r="H4" s="139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139" t="s">
        <v>8</v>
      </c>
      <c r="G6" s="139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19" customFormat="1" ht="15.75">
      <c r="A8" s="30">
        <v>40162</v>
      </c>
      <c r="B8" s="26" t="s">
        <v>30</v>
      </c>
      <c r="C8" s="14" t="s">
        <v>211</v>
      </c>
      <c r="D8" s="14"/>
      <c r="E8" s="14"/>
      <c r="F8" s="7">
        <v>6551000</v>
      </c>
      <c r="G8" s="7"/>
      <c r="H8" s="13" t="s">
        <v>213</v>
      </c>
    </row>
    <row r="9" spans="1:8" s="19" customFormat="1" ht="15.75">
      <c r="A9" s="30"/>
      <c r="B9" s="26" t="s">
        <v>30</v>
      </c>
      <c r="C9" s="14" t="s">
        <v>96</v>
      </c>
      <c r="D9" s="14"/>
      <c r="E9" s="14"/>
      <c r="F9" s="7">
        <v>90000</v>
      </c>
      <c r="G9" s="7"/>
      <c r="H9" s="13" t="s">
        <v>236</v>
      </c>
    </row>
    <row r="10" spans="1:8" s="19" customFormat="1" ht="15.75">
      <c r="A10" s="30"/>
      <c r="B10" s="26" t="s">
        <v>30</v>
      </c>
      <c r="C10" s="14" t="s">
        <v>100</v>
      </c>
      <c r="D10" s="14"/>
      <c r="E10" s="14"/>
      <c r="F10" s="7">
        <v>68000</v>
      </c>
      <c r="G10" s="7"/>
      <c r="H10" s="13" t="s">
        <v>237</v>
      </c>
    </row>
    <row r="11" spans="1:8" s="2" customFormat="1" ht="15.75">
      <c r="A11" s="33"/>
      <c r="B11" s="27" t="s">
        <v>37</v>
      </c>
      <c r="C11" s="15"/>
      <c r="D11" s="15"/>
      <c r="E11" s="15"/>
      <c r="F11" s="10">
        <f>SUM(F8:F10)</f>
        <v>6709000</v>
      </c>
      <c r="G11" s="10">
        <f>SUM(G8:G9)</f>
        <v>0</v>
      </c>
      <c r="H11" s="34"/>
    </row>
    <row r="12" spans="1:8" s="19" customFormat="1" ht="30">
      <c r="A12" s="30"/>
      <c r="B12" s="26" t="s">
        <v>36</v>
      </c>
      <c r="C12" s="14" t="s">
        <v>211</v>
      </c>
      <c r="D12" s="14"/>
      <c r="E12" s="14"/>
      <c r="F12" s="7">
        <v>2961000</v>
      </c>
      <c r="G12" s="7"/>
      <c r="H12" s="13" t="s">
        <v>254</v>
      </c>
    </row>
    <row r="13" spans="1:8" s="19" customFormat="1" ht="30">
      <c r="A13" s="30"/>
      <c r="B13" s="26" t="s">
        <v>36</v>
      </c>
      <c r="C13" s="14" t="s">
        <v>96</v>
      </c>
      <c r="D13" s="14"/>
      <c r="E13" s="14"/>
      <c r="F13" s="7">
        <v>13000</v>
      </c>
      <c r="G13" s="7"/>
      <c r="H13" s="13" t="s">
        <v>257</v>
      </c>
    </row>
    <row r="14" spans="1:8" s="19" customFormat="1" ht="30">
      <c r="A14" s="30"/>
      <c r="B14" s="26" t="s">
        <v>36</v>
      </c>
      <c r="C14" s="14" t="s">
        <v>100</v>
      </c>
      <c r="D14" s="14"/>
      <c r="E14" s="14"/>
      <c r="F14" s="7">
        <v>10000</v>
      </c>
      <c r="G14" s="7"/>
      <c r="H14" s="13" t="s">
        <v>256</v>
      </c>
    </row>
    <row r="15" spans="1:8" s="2" customFormat="1" ht="31.5">
      <c r="A15" s="33"/>
      <c r="B15" s="27" t="s">
        <v>75</v>
      </c>
      <c r="C15" s="15"/>
      <c r="D15" s="15"/>
      <c r="E15" s="15"/>
      <c r="F15" s="10">
        <f>SUM(F12:F14)</f>
        <v>2984000</v>
      </c>
      <c r="G15" s="10">
        <f>SUM(G12:G13)</f>
        <v>0</v>
      </c>
      <c r="H15" s="34"/>
    </row>
    <row r="16" spans="1:8" s="19" customFormat="1" ht="15.75">
      <c r="A16" s="30"/>
      <c r="B16" s="27" t="s">
        <v>24</v>
      </c>
      <c r="C16" s="14" t="s">
        <v>231</v>
      </c>
      <c r="D16" s="14"/>
      <c r="E16" s="14"/>
      <c r="F16" s="10">
        <v>12000000</v>
      </c>
      <c r="G16" s="7"/>
      <c r="H16" s="13" t="s">
        <v>24</v>
      </c>
    </row>
    <row r="17" spans="1:8" ht="15.75">
      <c r="A17" s="8"/>
      <c r="B17" s="9" t="s">
        <v>14</v>
      </c>
      <c r="C17" s="6"/>
      <c r="D17" s="6"/>
      <c r="E17" s="6"/>
      <c r="F17" s="11">
        <f>F11+F15+F16</f>
        <v>21693000</v>
      </c>
      <c r="G17" s="11">
        <f>G11+G15+G16</f>
        <v>0</v>
      </c>
      <c r="H17" s="12"/>
    </row>
    <row r="18" spans="1:8" ht="15.75">
      <c r="A18" s="8"/>
      <c r="B18" s="9" t="s">
        <v>22</v>
      </c>
      <c r="C18" s="6"/>
      <c r="D18" s="6"/>
      <c r="E18" s="6"/>
      <c r="F18" s="138">
        <f>F17-G17</f>
        <v>21693000</v>
      </c>
      <c r="G18" s="138"/>
      <c r="H18" s="12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</sheetData>
  <mergeCells count="7">
    <mergeCell ref="A4:H4"/>
    <mergeCell ref="F6:G6"/>
    <mergeCell ref="F18:G18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99"/>
  <sheetViews>
    <sheetView workbookViewId="0" topLeftCell="A1">
      <selection activeCell="H23" sqref="H23"/>
    </sheetView>
  </sheetViews>
  <sheetFormatPr defaultColWidth="9.00390625" defaultRowHeight="15.75"/>
  <cols>
    <col min="1" max="1" width="9.875" style="0" bestFit="1" customWidth="1"/>
    <col min="2" max="2" width="21.50390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141" t="s">
        <v>31</v>
      </c>
      <c r="B1" s="141"/>
      <c r="F1" s="142" t="s">
        <v>32</v>
      </c>
      <c r="G1" s="142"/>
      <c r="H1" s="142"/>
    </row>
    <row r="2" spans="1:2" ht="15.75">
      <c r="A2" s="141" t="s">
        <v>1</v>
      </c>
      <c r="B2" s="141"/>
    </row>
    <row r="3" spans="1:2" ht="15.75">
      <c r="A3" s="25"/>
      <c r="B3" s="25"/>
    </row>
    <row r="4" spans="1:8" ht="15.75">
      <c r="A4" s="139" t="s">
        <v>2</v>
      </c>
      <c r="B4" s="139"/>
      <c r="C4" s="139"/>
      <c r="D4" s="139"/>
      <c r="E4" s="139"/>
      <c r="F4" s="139"/>
      <c r="G4" s="139"/>
      <c r="H4" s="139"/>
    </row>
    <row r="5" spans="1:8" ht="15.75">
      <c r="A5" s="139" t="s">
        <v>3</v>
      </c>
      <c r="B5" s="139"/>
      <c r="C5" s="139"/>
      <c r="D5" s="139"/>
      <c r="E5" s="139"/>
      <c r="F5" s="139"/>
      <c r="G5" s="139"/>
      <c r="H5" s="139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139" t="s">
        <v>8</v>
      </c>
      <c r="G9" s="139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s="2" customFormat="1" ht="31.5">
      <c r="A11" s="30">
        <v>40162</v>
      </c>
      <c r="B11" s="27" t="s">
        <v>240</v>
      </c>
      <c r="C11" s="14" t="s">
        <v>238</v>
      </c>
      <c r="D11" s="15"/>
      <c r="E11" s="15"/>
      <c r="F11" s="10">
        <v>156000</v>
      </c>
      <c r="G11" s="10"/>
      <c r="H11" s="13" t="s">
        <v>239</v>
      </c>
    </row>
    <row r="12" spans="1:8" s="19" customFormat="1" ht="15" customHeight="1">
      <c r="A12" s="33"/>
      <c r="B12" s="26" t="s">
        <v>25</v>
      </c>
      <c r="C12" s="14" t="s">
        <v>497</v>
      </c>
      <c r="D12" s="14"/>
      <c r="E12" s="14"/>
      <c r="F12" s="7"/>
      <c r="G12" s="7">
        <v>400000</v>
      </c>
      <c r="H12" s="13" t="s">
        <v>48</v>
      </c>
    </row>
    <row r="13" spans="1:8" s="19" customFormat="1" ht="30">
      <c r="A13" s="33"/>
      <c r="B13" s="26" t="s">
        <v>25</v>
      </c>
      <c r="C13" s="14" t="s">
        <v>497</v>
      </c>
      <c r="D13" s="14"/>
      <c r="E13" s="14"/>
      <c r="F13" s="7">
        <v>400000</v>
      </c>
      <c r="G13" s="7"/>
      <c r="H13" s="13" t="s">
        <v>280</v>
      </c>
    </row>
    <row r="14" spans="1:8" s="19" customFormat="1" ht="15.75">
      <c r="A14" s="33"/>
      <c r="B14" s="26" t="s">
        <v>25</v>
      </c>
      <c r="C14" s="14" t="s">
        <v>87</v>
      </c>
      <c r="D14" s="14"/>
      <c r="E14" s="14"/>
      <c r="F14" s="7"/>
      <c r="G14" s="7">
        <v>12000</v>
      </c>
      <c r="H14" s="13" t="s">
        <v>71</v>
      </c>
    </row>
    <row r="15" spans="1:8" s="19" customFormat="1" ht="15.75">
      <c r="A15" s="33"/>
      <c r="B15" s="26" t="s">
        <v>25</v>
      </c>
      <c r="C15" s="14" t="s">
        <v>87</v>
      </c>
      <c r="D15" s="14"/>
      <c r="E15" s="14"/>
      <c r="F15" s="7">
        <v>389000</v>
      </c>
      <c r="G15" s="7"/>
      <c r="H15" s="13" t="s">
        <v>71</v>
      </c>
    </row>
    <row r="16" spans="1:8" s="19" customFormat="1" ht="30">
      <c r="A16" s="33"/>
      <c r="B16" s="26" t="s">
        <v>25</v>
      </c>
      <c r="C16" s="14" t="s">
        <v>202</v>
      </c>
      <c r="D16" s="14"/>
      <c r="E16" s="14"/>
      <c r="F16" s="7">
        <v>160000</v>
      </c>
      <c r="G16" s="7"/>
      <c r="H16" s="13" t="s">
        <v>48</v>
      </c>
    </row>
    <row r="17" spans="1:8" s="19" customFormat="1" ht="15.75">
      <c r="A17" s="30"/>
      <c r="B17" s="26" t="s">
        <v>25</v>
      </c>
      <c r="C17" s="14" t="s">
        <v>86</v>
      </c>
      <c r="D17" s="14"/>
      <c r="E17" s="14"/>
      <c r="F17" s="7">
        <v>1000000</v>
      </c>
      <c r="G17" s="7"/>
      <c r="H17" s="13" t="s">
        <v>241</v>
      </c>
    </row>
    <row r="18" spans="1:8" s="19" customFormat="1" ht="30">
      <c r="A18" s="30"/>
      <c r="B18" s="26" t="s">
        <v>25</v>
      </c>
      <c r="C18" s="14" t="s">
        <v>211</v>
      </c>
      <c r="D18" s="14"/>
      <c r="E18" s="14"/>
      <c r="F18" s="7">
        <v>6043000</v>
      </c>
      <c r="G18" s="7"/>
      <c r="H18" s="13" t="s">
        <v>48</v>
      </c>
    </row>
    <row r="19" spans="1:8" s="2" customFormat="1" ht="31.5">
      <c r="A19" s="33"/>
      <c r="B19" s="27" t="s">
        <v>42</v>
      </c>
      <c r="C19" s="15"/>
      <c r="D19" s="15"/>
      <c r="E19" s="15"/>
      <c r="F19" s="10">
        <f>SUM(F12:F18)</f>
        <v>7992000</v>
      </c>
      <c r="G19" s="10">
        <f>SUM(G12:G18)</f>
        <v>412000</v>
      </c>
      <c r="H19" s="34"/>
    </row>
    <row r="20" spans="1:8" s="2" customFormat="1" ht="15.75">
      <c r="A20" s="33"/>
      <c r="B20" s="27" t="s">
        <v>14</v>
      </c>
      <c r="C20" s="15"/>
      <c r="D20" s="15"/>
      <c r="E20" s="15"/>
      <c r="F20" s="10">
        <f>F11+F19</f>
        <v>8148000</v>
      </c>
      <c r="G20" s="10">
        <f>G11+G19</f>
        <v>412000</v>
      </c>
      <c r="H20" s="34"/>
    </row>
    <row r="21" spans="1:8" ht="15.75">
      <c r="A21" s="8"/>
      <c r="B21" s="9" t="s">
        <v>22</v>
      </c>
      <c r="C21" s="6"/>
      <c r="D21" s="6"/>
      <c r="E21" s="6"/>
      <c r="F21" s="138">
        <f>F20-G20</f>
        <v>7736000</v>
      </c>
      <c r="G21" s="138"/>
      <c r="H21" s="12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spans="6:7" ht="15.75">
      <c r="F60" s="1"/>
      <c r="G60" s="1"/>
    </row>
    <row r="61" spans="6:7" ht="15.75">
      <c r="F61" s="1"/>
      <c r="G61" s="1"/>
    </row>
    <row r="62" spans="6:7" ht="15.75">
      <c r="F62" s="1"/>
      <c r="G62" s="1"/>
    </row>
    <row r="63" spans="6:7" ht="15.75">
      <c r="F63" s="1"/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  <row r="96" ht="15.75">
      <c r="G96" s="1"/>
    </row>
    <row r="97" ht="15.75">
      <c r="G97" s="1"/>
    </row>
    <row r="98" ht="15.75">
      <c r="G98" s="1"/>
    </row>
    <row r="99" ht="15.75">
      <c r="G99" s="1"/>
    </row>
  </sheetData>
  <mergeCells count="7">
    <mergeCell ref="A5:H5"/>
    <mergeCell ref="F9:G9"/>
    <mergeCell ref="F21:G21"/>
    <mergeCell ref="A1:B1"/>
    <mergeCell ref="F1:H1"/>
    <mergeCell ref="A2:B2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kovacs.melinda</cp:lastModifiedBy>
  <cp:lastPrinted>2009-12-10T08:31:20Z</cp:lastPrinted>
  <dcterms:created xsi:type="dcterms:W3CDTF">2005-09-14T08:40:41Z</dcterms:created>
  <dcterms:modified xsi:type="dcterms:W3CDTF">2009-12-10T08:32:33Z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