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14" activeTab="23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2" sheetId="8" r:id="rId8"/>
    <sheet name="T-II-1-3" sheetId="9" r:id="rId9"/>
    <sheet name="T-II-2-1" sheetId="10" r:id="rId10"/>
    <sheet name="T-II-2-2" sheetId="11" r:id="rId11"/>
    <sheet name="T-II-2-3" sheetId="12" r:id="rId12"/>
    <sheet name="T-II-3-1" sheetId="13" r:id="rId13"/>
    <sheet name="T-II-3-2" sheetId="14" r:id="rId14"/>
    <sheet name="T-II-3-3" sheetId="15" r:id="rId15"/>
    <sheet name="T-II-4-1" sheetId="16" r:id="rId16"/>
    <sheet name="T-II-4-2" sheetId="17" r:id="rId17"/>
    <sheet name="T-II-4-3" sheetId="18" r:id="rId18"/>
    <sheet name="T-II-4-4" sheetId="19" r:id="rId19"/>
    <sheet name="T-II-5-1" sheetId="20" r:id="rId20"/>
    <sheet name="T-II-5-2" sheetId="21" r:id="rId21"/>
    <sheet name="T-II-6-1" sheetId="22" r:id="rId22"/>
    <sheet name="T-II-6-2" sheetId="23" r:id="rId23"/>
    <sheet name="T-III" sheetId="24" r:id="rId24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4">'T-I-5'!$6:$7</definedName>
    <definedName name="_xlnm.Print_Titles" localSheetId="5">'T-I-6'!$7:$8</definedName>
    <definedName name="_xlnm.Print_Titles" localSheetId="12">'T-II-3-1'!$7:$8</definedName>
    <definedName name="_xlnm.Print_Titles" localSheetId="13">'T-II-3-2'!$6:$7</definedName>
    <definedName name="_xlnm.Print_Titles" localSheetId="16">'T-II-4-2'!$6:$7</definedName>
    <definedName name="_xlnm.Print_Titles" localSheetId="19">'T-II-5-1'!$9:$10</definedName>
    <definedName name="_xlnm.Print_Titles" localSheetId="20">'T-II-5-2'!$9:$10</definedName>
    <definedName name="_xlnm.Print_Titles" localSheetId="21">'T-II-6-1'!$7:$8</definedName>
    <definedName name="_xlnm.Print_Titles" localSheetId="23">'T-III'!$6:$7</definedName>
  </definedNames>
  <calcPr fullCalcOnLoad="1"/>
</workbook>
</file>

<file path=xl/sharedStrings.xml><?xml version="1.0" encoding="utf-8"?>
<sst xmlns="http://schemas.openxmlformats.org/spreadsheetml/2006/main" count="1295" uniqueCount="450">
  <si>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</si>
  <si>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</si>
  <si>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</si>
  <si>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</si>
  <si>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</si>
  <si>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</si>
  <si>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</si>
  <si>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</si>
  <si>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</si>
  <si>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</si>
  <si>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</si>
  <si>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</si>
  <si>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</si>
  <si>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</si>
  <si>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</si>
  <si>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</si>
  <si>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</si>
  <si>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</si>
  <si>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</si>
  <si>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</si>
  <si>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</si>
  <si>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</si>
  <si>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</si>
  <si>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</si>
  <si>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</si>
  <si>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</si>
  <si>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</si>
  <si>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</si>
  <si>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Felhalmozási kiadás összesen:</t>
  </si>
  <si>
    <t>Személyi juttatás</t>
  </si>
  <si>
    <t>Bibó István AGSZ</t>
  </si>
  <si>
    <t>T/II/2/1. számú táblázat</t>
  </si>
  <si>
    <t>T/II/2/2. számú táblázat</t>
  </si>
  <si>
    <t>T/II/3/1. számú táblázat</t>
  </si>
  <si>
    <t>T/II/3/2. számú táblázat</t>
  </si>
  <si>
    <t>Munkaadót terhelő járulék</t>
  </si>
  <si>
    <t>Személyi juttatás összesen:</t>
  </si>
  <si>
    <t>Intézményfinanszírozás összesen:</t>
  </si>
  <si>
    <t>T/I/6. számú táblázat</t>
  </si>
  <si>
    <t>Testületi határkörben felhasználható</t>
  </si>
  <si>
    <t>GAMESZ</t>
  </si>
  <si>
    <t>T/II/1/1. számú táblázat</t>
  </si>
  <si>
    <t>Önkormányzati saját erő működésre</t>
  </si>
  <si>
    <t>Brunszvik T. N. O. Óvoda</t>
  </si>
  <si>
    <t>T/II/4/1. számú táblázat</t>
  </si>
  <si>
    <t>T/II/4/2. számú táblázat</t>
  </si>
  <si>
    <t>Teréz Anya Szociális Integrált Intézmény</t>
  </si>
  <si>
    <t>T/II/5/1. számú táblázat</t>
  </si>
  <si>
    <t>Festetics György Művelődési Központ</t>
  </si>
  <si>
    <t>T/II/6/1. számú táblázat</t>
  </si>
  <si>
    <t>T/II/6/2. számú táblázat</t>
  </si>
  <si>
    <t>Állami támogatás működésre</t>
  </si>
  <si>
    <t>T/II/2/3. számú táblázat</t>
  </si>
  <si>
    <t>Illyés Gyula Általános Iskola</t>
  </si>
  <si>
    <t>Szociálpolitikai juttatás</t>
  </si>
  <si>
    <t>ÁHT-n kívüli műk-i pénzeszköz átadás</t>
  </si>
  <si>
    <t>T/II/4/3. számú táblázat</t>
  </si>
  <si>
    <t>T/II/5/2. számú táblázat</t>
  </si>
  <si>
    <t>Működési bevétel összesen:</t>
  </si>
  <si>
    <t>Szociálpolitikai juttatás összesen:</t>
  </si>
  <si>
    <t>GAMESZ áll.tám.működésre</t>
  </si>
  <si>
    <t>Illyés Gy.Ált.Isk.áll.tám.működésre</t>
  </si>
  <si>
    <t xml:space="preserve">        "          ÁFA</t>
  </si>
  <si>
    <t>Felhalm.kiadás összesen:</t>
  </si>
  <si>
    <r>
      <t>Felhalmozási kiadá</t>
    </r>
    <r>
      <rPr>
        <sz val="11"/>
        <rFont val="Times New Roman"/>
        <family val="1"/>
      </rPr>
      <t>s</t>
    </r>
    <r>
      <rPr>
        <b/>
        <sz val="11"/>
        <rFont val="Times New Roman"/>
        <family val="1"/>
      </rPr>
      <t xml:space="preserve"> összesen:</t>
    </r>
  </si>
  <si>
    <t>Dologi kiadás összesen:</t>
  </si>
  <si>
    <t>TÁMOP-3.1.4 projekt megvalósít.</t>
  </si>
  <si>
    <t>1022-71/2009. ikt. sz.</t>
  </si>
  <si>
    <t>Szakképzési évfolyam részére szakmai eszk. beszerzés</t>
  </si>
  <si>
    <t>Szakképzési évfolyam részére szakmai eszk. beszerzés ÁFA</t>
  </si>
  <si>
    <t>NSZFI-MPA számlára utalás</t>
  </si>
  <si>
    <t>Laptop beszerzés</t>
  </si>
  <si>
    <t>Laptop beszerzés ÁFA</t>
  </si>
  <si>
    <t>T/II/1/2. számú táblázat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</si>
  <si>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</si>
  <si>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</si>
  <si>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</si>
  <si>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</si>
  <si>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</si>
  <si>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</si>
  <si>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</si>
  <si>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</si>
  <si>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</si>
  <si>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</si>
  <si>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</si>
  <si>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</si>
  <si>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támogatási összeg</t>
  </si>
  <si>
    <t>azonosítója</t>
  </si>
  <si>
    <t>címe</t>
  </si>
  <si>
    <t>célja</t>
  </si>
  <si>
    <t>Polgármesteri Hivatal:</t>
  </si>
  <si>
    <t>2007. évről áthúzódó pályázat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</si>
  <si>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</si>
  <si>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</si>
  <si>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</si>
  <si>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</si>
  <si>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</si>
  <si>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</si>
  <si>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</si>
  <si>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</si>
  <si>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2008. évről áthúzódó pályázatok</t>
  </si>
  <si>
    <t>2.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</si>
  <si>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</si>
  <si>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</si>
  <si>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</si>
  <si>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</si>
  <si>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</si>
  <si>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</si>
  <si>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</si>
  <si>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3.</t>
  </si>
  <si>
    <t>Államreform Operatív Program</t>
  </si>
  <si>
    <t>115/2008. (VI.24.)</t>
  </si>
  <si>
    <t>ÁROP-1.A.2/A-2008-0147</t>
  </si>
  <si>
    <t>Polgármesteri Hivatalok szervezetfejlesztése</t>
  </si>
  <si>
    <t>Szervezeti és működési rendszer fejlesztése</t>
  </si>
  <si>
    <t>4.</t>
  </si>
  <si>
    <t>NYDOP-2007-3.1.1/A</t>
  </si>
  <si>
    <t>Városközpontok funkcióbővítő megújítása a nem megyei jogú városokban</t>
  </si>
  <si>
    <t>Hévíz belváros megújítása, I. ütem</t>
  </si>
  <si>
    <t>Pozitív előzetes pályázati döntés</t>
  </si>
  <si>
    <t>5.</t>
  </si>
  <si>
    <t>Szociális és Munkaügyi Minisztérium</t>
  </si>
  <si>
    <t>-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</si>
  <si>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</si>
  <si>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</si>
  <si>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</si>
  <si>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</si>
  <si>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</si>
  <si>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6.</t>
  </si>
  <si>
    <t>SZOC-EHS-08-0228</t>
  </si>
  <si>
    <t>Házi segítségnyújtás fejlesztése a Hévízi kistérségben</t>
  </si>
  <si>
    <t>Házi segítségnyújtás önkormányzati anyagi terheinek csökkentése</t>
  </si>
  <si>
    <t>7.</t>
  </si>
  <si>
    <t>Egészségügyi minisztérium</t>
  </si>
  <si>
    <t>333/2009-0017 NÜF</t>
  </si>
  <si>
    <t xml:space="preserve">Kistelepülésen lakók komplex népegészségügyi szűrés elősegítése </t>
  </si>
  <si>
    <t>Kistelepülésen lakók komplex népegészségügyi szűrés elősegítése</t>
  </si>
  <si>
    <t>333-157/2009-001 NÜF</t>
  </si>
  <si>
    <t>Polgármestei Hivatal összesen: (2007-2008.)</t>
  </si>
  <si>
    <t>2009. évben benyújtott pályázatok</t>
  </si>
  <si>
    <t>8.</t>
  </si>
  <si>
    <t>Nemzeti Kulturális Alap</t>
  </si>
  <si>
    <t>191/2008. (XI. 25.) KT. hat.</t>
  </si>
  <si>
    <t>Veszélyeztetett műemlékek állagmegóvása</t>
  </si>
  <si>
    <t>Egregyi Árpádkori templom állatmegóvása</t>
  </si>
  <si>
    <t>felújítási előirányzat</t>
  </si>
  <si>
    <t>Nem nyert</t>
  </si>
  <si>
    <t>9.</t>
  </si>
  <si>
    <t>Oktatási és Kulturális Minisztérium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</si>
  <si>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</si>
  <si>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</si>
  <si>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</si>
  <si>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</si>
  <si>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10.</t>
  </si>
  <si>
    <t>Ny-dunántúli Regionális Fejl. Tanács</t>
  </si>
  <si>
    <t>116/2009.(V.26.) KT. hat.</t>
  </si>
  <si>
    <t>TEUT 2009.</t>
  </si>
  <si>
    <t>Útburkolat korszerűsítés</t>
  </si>
  <si>
    <t>Szabó L., Vajda Á. u. útburkolat felújítás</t>
  </si>
  <si>
    <t>11.</t>
  </si>
  <si>
    <t>Önkormányzati Minisztérium</t>
  </si>
  <si>
    <t>35/2009. (II.24.) KT. hat.</t>
  </si>
  <si>
    <t>Közoktatási intézmények infrastruktúra fejlesztése</t>
  </si>
  <si>
    <t>Brunszvik Teréz N. O. Óvoda - Egregyi telephely</t>
  </si>
  <si>
    <t>Illyés Gyula Általános és Művészeti Iskola</t>
  </si>
  <si>
    <t>12.</t>
  </si>
  <si>
    <t>74/2009. (III.31.) KT. hat.</t>
  </si>
  <si>
    <t>Helyi Önkormányzatok fenntartásában lévő sportlétesítmények felújítása</t>
  </si>
  <si>
    <t>Tornacsarnok vizes és nem vizes helyiségeinek felújítása</t>
  </si>
  <si>
    <t>13.</t>
  </si>
  <si>
    <t>117/2009.(V.26.) KT hat.</t>
  </si>
  <si>
    <t>CÉDE 2009.</t>
  </si>
  <si>
    <t>Játszótér korszerűsítés</t>
  </si>
  <si>
    <t>Zrínyi utcai játszótér felújítás</t>
  </si>
  <si>
    <t>beruházás előirányzat</t>
  </si>
  <si>
    <t>14.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</si>
  <si>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</si>
  <si>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</si>
  <si>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15.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</si>
  <si>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</si>
  <si>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</si>
  <si>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</si>
  <si>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</si>
  <si>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</si>
  <si>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>Polgármestei Hivatal összesen: (2009.)</t>
  </si>
  <si>
    <t>Bibó István Alternatív Gimnázium és Szakközépiskola:</t>
  </si>
  <si>
    <t>16.</t>
  </si>
  <si>
    <t>Pro Progressio Alapítvány</t>
  </si>
  <si>
    <t>Természettudományi ismeretek oktatásának támogatása</t>
  </si>
  <si>
    <t>Nem  nyert</t>
  </si>
  <si>
    <t>17.</t>
  </si>
  <si>
    <t>Zala Megyei Közoktatási Közalapítvány</t>
  </si>
  <si>
    <t>Nevelés-oktatás hatékonyságának növelése, tartalmi gazdagításának támogatása</t>
  </si>
  <si>
    <t>Természet tudományos tantárgyakhoz kapcsolódó eszközök fejlesztése, és ezen tantárgyak megkedveltetése a diákokkal</t>
  </si>
  <si>
    <t>Bibó István Alternatív Gimnázium és Szakközépiskola összesen:</t>
  </si>
  <si>
    <t>Gróf. I. Festetics György Művelődési Központ:</t>
  </si>
  <si>
    <t>18.</t>
  </si>
  <si>
    <t>2008-TU-BAL-2-08-04-69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</si>
  <si>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</si>
  <si>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</si>
  <si>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</si>
  <si>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19.</t>
  </si>
  <si>
    <t>Magyar Mozgókép Közalapítvány</t>
  </si>
  <si>
    <t>Art mozi termek 2009. évi üzemeltetési tevékenységének normatív támogatása</t>
  </si>
  <si>
    <t>Fontana mozi magyar és art besorolású filmek vetétésének normatív támogatása 2009. évre</t>
  </si>
  <si>
    <t>20.</t>
  </si>
  <si>
    <t>Nemzeti Kulturális Alap - Mozgókép szakmai Kollégium</t>
  </si>
  <si>
    <t>Fontana Filmszínház közösségkapcsolatainak bővítése</t>
  </si>
  <si>
    <t>Fontana Filmszínház reklámlehetőségeinek bővítése</t>
  </si>
  <si>
    <t>1033/0208</t>
  </si>
  <si>
    <t>21.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</si>
  <si>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</si>
  <si>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</si>
  <si>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</si>
  <si>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</si>
  <si>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 xml:space="preserve"> Gróf. I. Festetics György Művelődési Központ összesen: (2009.)</t>
  </si>
  <si>
    <t>Összesen:</t>
  </si>
  <si>
    <t>pályázati alap</t>
  </si>
  <si>
    <t>22.</t>
  </si>
  <si>
    <t>23.</t>
  </si>
  <si>
    <t>24.</t>
  </si>
  <si>
    <t>25.</t>
  </si>
  <si>
    <t>26.</t>
  </si>
  <si>
    <t>27.</t>
  </si>
  <si>
    <t>18/2009.</t>
  </si>
  <si>
    <t>ÁHT-n kívüli felhalmozási c. pénzeszköz átadás</t>
  </si>
  <si>
    <t>Támogatás értékű felh-i célú pénzeszköz átadás</t>
  </si>
  <si>
    <t>1022-85/2009. ikt.sz.</t>
  </si>
  <si>
    <t>2 db projektor</t>
  </si>
  <si>
    <t>2 db projektor ÁFA</t>
  </si>
  <si>
    <t>814-33/2009.ikt.sz.</t>
  </si>
  <si>
    <t>Normatív állami támogatás</t>
  </si>
  <si>
    <t>814-33/2009. ikt. sz.</t>
  </si>
  <si>
    <t>Kötött felhaszn. állami támogatás (Pedagógus továbbképz.)</t>
  </si>
  <si>
    <t>61-97/2009. ikt. sz.</t>
  </si>
  <si>
    <t>Központosított állami támogatás (érettségi vizsga megszervezése)</t>
  </si>
  <si>
    <t>KGO/46-9/2010. ikt. sz.</t>
  </si>
  <si>
    <t>Központosított állami támogatás (óvodáztatási támogatás)</t>
  </si>
  <si>
    <t>KGO/46-8/2010. ikt. sz.</t>
  </si>
  <si>
    <t>Kötött felhaszn. állami támogatás (rendelkezésre állási támogatás)</t>
  </si>
  <si>
    <t>Kötött felhaszn. állami támogatás (normatív lakásfennt. támogatás)</t>
  </si>
  <si>
    <t>Kötött felhaszn. állami támogatás (közcélú fogl. támogatása)</t>
  </si>
  <si>
    <t>KGO/      /2010. ikt. sz.</t>
  </si>
  <si>
    <t>Központosított áll. támogatás   (kereset kieg. különbözet)</t>
  </si>
  <si>
    <t>Kötött felhaszn. állami támogatás (ápolási díj támogatása)</t>
  </si>
  <si>
    <t>OKM Támogatáskezelő Igazgat.  TÁMOP-Illyés Gy.Ált.Isk.</t>
  </si>
  <si>
    <t>OKM Támogatáskezelő Igazgat.  TÁMOP-Brunszvik T.N.O.</t>
  </si>
  <si>
    <t>Támogatás értékű felhalm.célú pénzeszköz átvétel</t>
  </si>
  <si>
    <t>Támogatás értékű felhalm.célú pénzeszköz átvétel összesen</t>
  </si>
  <si>
    <t>Támogatás értékű működési célú pénzeszköz átvétel</t>
  </si>
  <si>
    <t>Igazgatás TÁMOP</t>
  </si>
  <si>
    <r>
      <t>OKM Támogatáskezelő Igazgatás (</t>
    </r>
    <r>
      <rPr>
        <sz val="10"/>
        <rFont val="Times New Roman"/>
        <family val="1"/>
      </rPr>
      <t>előleg fenntartónak-még fel nem haszn.)</t>
    </r>
  </si>
  <si>
    <r>
      <t>OKM Támogatáskezelő Igazgatás (Illyés Gy. Ált. Iskola)</t>
    </r>
    <r>
      <rPr>
        <sz val="10"/>
        <rFont val="Times New Roman"/>
        <family val="1"/>
      </rPr>
      <t>.)</t>
    </r>
  </si>
  <si>
    <r>
      <t>OKM Támogatáskezelő Igazgatás     ( Fenntartó</t>
    </r>
    <r>
      <rPr>
        <sz val="10"/>
        <rFont val="Times New Roman"/>
        <family val="1"/>
      </rPr>
      <t>)</t>
    </r>
  </si>
  <si>
    <r>
      <t xml:space="preserve">OKM Támogatáskezelő Igazgatás     ( BIBÓ AGSZ </t>
    </r>
    <r>
      <rPr>
        <sz val="10"/>
        <rFont val="Times New Roman"/>
        <family val="1"/>
      </rPr>
      <t>)</t>
    </r>
  </si>
  <si>
    <r>
      <t>OKM Támogatáskezelő Igazgatás     (Brunszvik Teréz Óvoda</t>
    </r>
    <r>
      <rPr>
        <sz val="10"/>
        <rFont val="Times New Roman"/>
        <family val="1"/>
      </rPr>
      <t>)</t>
    </r>
  </si>
  <si>
    <t>Középfokú oktatás</t>
  </si>
  <si>
    <t>KGO/68-4/2010.ikt.sz.</t>
  </si>
  <si>
    <r>
      <t xml:space="preserve">Rendszeres pénzbeli ellátás </t>
    </r>
    <r>
      <rPr>
        <sz val="10"/>
        <rFont val="Times New Roman"/>
        <family val="1"/>
      </rPr>
      <t>(óvodáztatási támogatás)</t>
    </r>
  </si>
  <si>
    <r>
      <t xml:space="preserve">Rendszeres pénzbeli ellátás </t>
    </r>
    <r>
      <rPr>
        <sz val="10"/>
        <rFont val="Times New Roman"/>
        <family val="1"/>
      </rPr>
      <t>(rendelkezésre állási támogatás)</t>
    </r>
  </si>
  <si>
    <r>
      <t>Rendszeres pénzbeli ellátás (</t>
    </r>
    <r>
      <rPr>
        <sz val="10"/>
        <rFont val="Times New Roman"/>
        <family val="1"/>
      </rPr>
      <t>norm.lakásfenntart.támogatás</t>
    </r>
    <r>
      <rPr>
        <sz val="11"/>
        <rFont val="Times New Roman"/>
        <family val="1"/>
      </rPr>
      <t>)</t>
    </r>
  </si>
  <si>
    <t>TASZI áll.tám.működésre</t>
  </si>
  <si>
    <t>Bibó AGSZ.áll.tám.működésre</t>
  </si>
  <si>
    <t>Brunszvik T.Óvoda áll.tám.működés</t>
  </si>
  <si>
    <t>Festetics Műv.Kp.áll.tám.működés</t>
  </si>
  <si>
    <t>Intézm.finanszírozás összesen:</t>
  </si>
  <si>
    <t>Testületi hatáskörben felhaszn.</t>
  </si>
  <si>
    <t>1022-95/2009. ikt. sz.</t>
  </si>
  <si>
    <t>Nagypark.csap.víz elv.vízjogi lét.eng.</t>
  </si>
  <si>
    <t>LK15</t>
  </si>
  <si>
    <t xml:space="preserve">               "          ÁFA</t>
  </si>
  <si>
    <t>LK36</t>
  </si>
  <si>
    <t>Hévíz Szabályozási Tervének mód.</t>
  </si>
  <si>
    <t xml:space="preserve">       "          "       "         ÁFA</t>
  </si>
  <si>
    <t>LK83</t>
  </si>
  <si>
    <r>
      <t>Vízkár elhárítási terv (</t>
    </r>
    <r>
      <rPr>
        <sz val="10"/>
        <rFont val="Times New Roman"/>
        <family val="1"/>
      </rPr>
      <t>polg.véd.prog.)</t>
    </r>
  </si>
  <si>
    <t xml:space="preserve">       "          "                 ÁFA</t>
  </si>
  <si>
    <t>2724-9/2009. ikt. sz.</t>
  </si>
  <si>
    <t>Orvosi rend.akadálymentesítés ÁFA</t>
  </si>
  <si>
    <t>Orvosi rend.tűzment.hely.kialakít.ÁFA</t>
  </si>
  <si>
    <t>1022-96/2009. ikt. sz.</t>
  </si>
  <si>
    <t>DRV.ter.közösségi funkció kialakít.</t>
  </si>
  <si>
    <t xml:space="preserve">       "           "           "            ÁFA</t>
  </si>
  <si>
    <t>Piachoz vez.út kialakítása (DRV.ter.volt)</t>
  </si>
  <si>
    <t>ÁHT-n kív.műk.célú pe.átadás</t>
  </si>
  <si>
    <t>240/2009.(XII.22.)KT.hat.</t>
  </si>
  <si>
    <t>Máltai Szeretetszolg.Gondviselés Háza</t>
  </si>
  <si>
    <t>ÁHT-n kív.felh.célú pe.átadás</t>
  </si>
  <si>
    <t>KGO/68-3/2010. ikt. sz.</t>
  </si>
  <si>
    <t>Brunszvik T.Óvoda önk-i saját erő műd.</t>
  </si>
  <si>
    <t>Brunszvik T.Óvoda önk-i saját erő felh.</t>
  </si>
  <si>
    <t xml:space="preserve">Digitális fényképezőgép vásárlás </t>
  </si>
  <si>
    <r>
      <t>Digitális fényképezőgép vásárlás</t>
    </r>
    <r>
      <rPr>
        <sz val="11"/>
        <rFont val="Times New Roman"/>
        <family val="1"/>
      </rPr>
      <t xml:space="preserve"> ÁFA</t>
    </r>
  </si>
  <si>
    <t>Közter.figy.kamera beszerzése 2 db</t>
  </si>
  <si>
    <t>Eseti pénzb.ellátás (közgyógyell.)</t>
  </si>
  <si>
    <t>Rendsz.pénzb.ell.(rendsz.szoc.segély)</t>
  </si>
  <si>
    <t>KGO/68-5/2010. ikt. sz.</t>
  </si>
  <si>
    <t>Polgármesteri keret</t>
  </si>
  <si>
    <t>51-59/2009. ikt. sz.</t>
  </si>
  <si>
    <t>Teskánd Község Önkormányzata</t>
  </si>
  <si>
    <t>Felhalmozási kiadás össz.</t>
  </si>
  <si>
    <t>Egyesületek,Egyház stb. támogatása</t>
  </si>
  <si>
    <t>KGO/68-4/2010. ikt. sz.</t>
  </si>
  <si>
    <t>TÁMOP-laptop beszerzés</t>
  </si>
  <si>
    <r>
      <t xml:space="preserve">TÁMOP 3.1.4. </t>
    </r>
    <r>
      <rPr>
        <sz val="10"/>
        <rFont val="Times New Roman"/>
        <family val="1"/>
      </rPr>
      <t>projektmegvalósítása</t>
    </r>
  </si>
  <si>
    <t>középf.gimn.okt.</t>
  </si>
  <si>
    <t>" C " jelű tábla</t>
  </si>
  <si>
    <t>Projekt előkészítés költsége</t>
  </si>
  <si>
    <t>Tankönyv</t>
  </si>
  <si>
    <t>Pedagógus továbbképzés</t>
  </si>
  <si>
    <t>Szaktanácsadás díja</t>
  </si>
  <si>
    <t>Tantestületi felk.nap,nyitó napi előadás</t>
  </si>
  <si>
    <t>Kisértékű tárgyi eszköz</t>
  </si>
  <si>
    <t xml:space="preserve">Irodaszer </t>
  </si>
  <si>
    <t>Dologi kiadások összesen</t>
  </si>
  <si>
    <r>
      <t>TÁMOP 3.1.4.</t>
    </r>
    <r>
      <rPr>
        <sz val="10"/>
        <rFont val="Times New Roman"/>
        <family val="1"/>
      </rPr>
      <t xml:space="preserve"> projektmegvalósítása</t>
    </r>
  </si>
  <si>
    <t>TÁMOP igazg.</t>
  </si>
  <si>
    <t>Bérjárulék</t>
  </si>
  <si>
    <t>Dologi Kiadás</t>
  </si>
  <si>
    <t>Kisértékű ügyviteli eszköz</t>
  </si>
  <si>
    <t>Könyvvizsgálói díj</t>
  </si>
  <si>
    <t>Közbeszerzési tanácsadói díj</t>
  </si>
  <si>
    <t>"C" típusú tábla</t>
  </si>
  <si>
    <t>Toner</t>
  </si>
  <si>
    <t>Postaköltség</t>
  </si>
  <si>
    <t>óvodai nev.Egregy</t>
  </si>
  <si>
    <t xml:space="preserve">   "            "            ÁFA</t>
  </si>
  <si>
    <t>"C" jelű hirdető tábla</t>
  </si>
  <si>
    <t>Papír</t>
  </si>
  <si>
    <t xml:space="preserve">Intézményfinanszírozás </t>
  </si>
  <si>
    <t>óvodai  nevelés</t>
  </si>
  <si>
    <t>"C" jelű tábla</t>
  </si>
  <si>
    <t>ált.isk.alapképzés</t>
  </si>
  <si>
    <t>papír</t>
  </si>
  <si>
    <t>PH igazgatás</t>
  </si>
  <si>
    <t>Éretts.vizsga áll.tám.miatti önerő elv.</t>
  </si>
  <si>
    <t>236/2009.(XII.15.)KT.hat.</t>
  </si>
  <si>
    <t>Dr.Mikolics F.emléktábla készítés ÁFA</t>
  </si>
  <si>
    <t xml:space="preserve">Dr.Mikolics F.emléktábla készítés </t>
  </si>
  <si>
    <t xml:space="preserve">Felhalmozási kiadás </t>
  </si>
  <si>
    <t>KGO/46-8/2010. ikt.sz.</t>
  </si>
  <si>
    <t>Állami támogatás működésre (közcélú fogl. XII.hó )</t>
  </si>
  <si>
    <t>Közcélú foglalkoztatás (XII. hó)</t>
  </si>
  <si>
    <t>T/II/1/3. számú táblázat</t>
  </si>
  <si>
    <t>2 db 600 literes hűtőszekrény vás.</t>
  </si>
  <si>
    <t xml:space="preserve">     "          "          "             ÁFA</t>
  </si>
  <si>
    <t>814-33/2009. ikt.sz.</t>
  </si>
  <si>
    <t>61-97/2009. ikt.sz.</t>
  </si>
  <si>
    <t>Önkorm. saját erő működésre/TÁMOP</t>
  </si>
  <si>
    <t>személyi juttatás</t>
  </si>
  <si>
    <t>2009.05-06.érettségi vizsgák kiadásai</t>
  </si>
  <si>
    <t>Személyi juttatás összesen</t>
  </si>
  <si>
    <t>KGO/68-4/2010</t>
  </si>
  <si>
    <t>Útikölts.TÁMOP-pedag. továbbképzés</t>
  </si>
  <si>
    <t>Munkaadót terhelő járulék össz.</t>
  </si>
  <si>
    <t>Állami támogatás működésre  (közcélú munka XII.hó)</t>
  </si>
  <si>
    <t>T/II/3/3. számú táblázat</t>
  </si>
  <si>
    <t>KGO/68-2/2010. ikt. sz.</t>
  </si>
  <si>
    <t>Mesterhegedű (egész) beszerz.ÁFA</t>
  </si>
  <si>
    <t>Mesterhegedű (3/4-es) beszerz.ÁFA</t>
  </si>
  <si>
    <t>Mesterhegedű (3/4-es) beszerzés</t>
  </si>
  <si>
    <t>Mesterhegedű (egész) beszerzés</t>
  </si>
  <si>
    <t>Állami támogatás működésre (XII. havi közcélú foglalkoztatás)</t>
  </si>
  <si>
    <t>Önkormányzati saját erő működésre (TÁMOP 3.1.4.)</t>
  </si>
  <si>
    <t>Bevételi</t>
  </si>
  <si>
    <t>Önkorm.saját erő működésre</t>
  </si>
  <si>
    <t>Önkorm.saját erő felhalmozásra</t>
  </si>
  <si>
    <t>Int.finanszírozás összesen:</t>
  </si>
  <si>
    <t>Közcélú foglalkoztatás XII.hó</t>
  </si>
  <si>
    <t>Munkaadót terhelő elvonás</t>
  </si>
  <si>
    <t>TÁMOP/Sugár u.óvoda pedagógus továbbképzés útiköltsége</t>
  </si>
  <si>
    <t>TÁMOP/Egregyi u.óvoda pedagógus továbbképzés útiköltsége</t>
  </si>
  <si>
    <t xml:space="preserve">Dologi kiadás </t>
  </si>
  <si>
    <t>T/II/4/4. számú táblázat</t>
  </si>
  <si>
    <t>1 db laptop vásárlása</t>
  </si>
  <si>
    <t>1 db laptop vásárlás ÁFA</t>
  </si>
  <si>
    <t>Munkaadót terhelő elvonás:</t>
  </si>
  <si>
    <t>Közcélú foglalkozt. (2009.XII. hó)</t>
  </si>
  <si>
    <t>KGO/46-8/2010.ikt.sz</t>
  </si>
  <si>
    <t>KGO/46-8/2010.ikt.sz.</t>
  </si>
  <si>
    <t>Közcélú foglalkoztatás 2009.XII.hó</t>
  </si>
  <si>
    <t>Egységes közter. tájékoztató táblarendsz.</t>
  </si>
  <si>
    <t>T/I/4. számú táblázat      1.old.</t>
  </si>
  <si>
    <t>Gimnáziumi okt. nevelés</t>
  </si>
  <si>
    <t>OKM Támogatáskezelő Igazgat.  BIBÓ AGSZ.</t>
  </si>
  <si>
    <t>Alapf. iskolai okt. nevelés</t>
  </si>
  <si>
    <t>Óvodai nev.     ( Sugár u.)</t>
  </si>
  <si>
    <t>ált.isk.alapf. iskolai okt.</t>
  </si>
  <si>
    <t>Középf. isk. oktatás</t>
  </si>
  <si>
    <t>Óvodai nev. Sugár úti</t>
  </si>
  <si>
    <t>Óvodai nev.  Egregyi úti</t>
  </si>
  <si>
    <t>Ált.Isk.alapf. isk. oktatás</t>
  </si>
  <si>
    <t>Óvodai nev.   Sugár úti</t>
  </si>
  <si>
    <t>Tám.ért.működési célú pénzeszköz átvétel összesen:</t>
  </si>
  <si>
    <t>Gyermekvédelmi támogatás pénzbeni</t>
  </si>
  <si>
    <t>Óvodai nev.  (Egregyi u.)</t>
  </si>
  <si>
    <t>Kötött felhaszn. állami támogatás (rendszeres szoc. segély)</t>
  </si>
  <si>
    <t>KGO/68   /2010. ikt. sz.</t>
  </si>
  <si>
    <t>Rendsz.pénzbeli ell. (ápolási díj)</t>
  </si>
  <si>
    <t>Rendsz.pénzbeli ell.(rendsz.szoc.segély)</t>
  </si>
  <si>
    <t>KGO/68    /2010. ikt. sz.</t>
  </si>
  <si>
    <t>LK62</t>
  </si>
  <si>
    <t>Eseti pénzb.ellátás(TASZII bentlak. tér.)</t>
  </si>
  <si>
    <t>51-58;62;63;60/2009. ikt. sz.</t>
  </si>
  <si>
    <t>Marton L. Kossuth-díjas szobrász önportréja</t>
  </si>
  <si>
    <t xml:space="preserve">      "             "              "      ÁFA</t>
  </si>
  <si>
    <t>BIBÓ AGSZ önk-i saját erő működésre (pedagógusok útiktg.)</t>
  </si>
  <si>
    <t>Önk.saját erő működésére (Brunszvik T.Óvoda)</t>
  </si>
  <si>
    <t>óvodai nev.</t>
  </si>
  <si>
    <t>Felhalmozási kiadás összesen</t>
  </si>
  <si>
    <t>T/III.</t>
  </si>
  <si>
    <t>Hévíz Város Önkormányzata által a 2009. évben benyújtott, valamint a 2009. évet érintő  pályázatok alakulása</t>
  </si>
  <si>
    <t>2009. január 1. napjától 2009. december 31-ig</t>
  </si>
  <si>
    <t>Beruházás bekerülési értéke</t>
  </si>
  <si>
    <t>Pály. Státusza</t>
  </si>
  <si>
    <t>folyamatban</t>
  </si>
  <si>
    <t>befejezett</t>
  </si>
  <si>
    <t>112/2008. (VI. 11.)</t>
  </si>
  <si>
    <t>nincs</t>
  </si>
  <si>
    <t>2009.12.31-ig</t>
  </si>
  <si>
    <t>222/2009.(XII.1.)KT. hat.</t>
  </si>
  <si>
    <t>NYDOP-5.1.1/B-09-2009-006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</si>
  <si>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</si>
  <si>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</si>
  <si>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</si>
  <si>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befogadott</t>
  </si>
  <si>
    <t>Mezőgazdasági és Vidékfejlesztési Minisztérium</t>
  </si>
  <si>
    <t>192/2009.(X.27.)</t>
  </si>
  <si>
    <t>6888/2009. ikt.sz.</t>
  </si>
  <si>
    <t>Mezőgazdasági utak fejlesztése</t>
  </si>
  <si>
    <t>Dombföldi-, Zrinyi u zártkeri és külterületi szakasz Hosszúföldekig</t>
  </si>
  <si>
    <t xml:space="preserve"> nettó 75</t>
  </si>
  <si>
    <t>140/2009.(VII.20.) KT.hat.</t>
  </si>
  <si>
    <t>NYDOP-4.3.1/B-09-2009-006</t>
  </si>
  <si>
    <t>Kerékpárút fejlesztése Alsópáhok és Hévíz között</t>
  </si>
  <si>
    <t xml:space="preserve">Kerékpárút kiépítése Gesztor: Alsópáhok </t>
  </si>
  <si>
    <t>nyert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</si>
  <si>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</si>
  <si>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</si>
  <si>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</si>
  <si>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 *</t>
  </si>
  <si>
    <t>Szakmai és informatiakai fejlesztési feladatok támogatása</t>
  </si>
  <si>
    <t>Szakmai és informatiakai eszközök pótlása, korszerűsítése</t>
  </si>
  <si>
    <t>Alapfokú művészeti oktatás támogatása</t>
  </si>
  <si>
    <t>*Az összegek nettó értékben szerepelnek, mivel az ÁFA összege visszigényelhető. Bruttó összeg: 414.658 e FT</t>
  </si>
  <si>
    <t>Magyar Labdarugó szóvetség</t>
  </si>
  <si>
    <t>Nevelési-közoktatási int. Ped.porg.hoz igazodva, gyerm. Egészséges életmódra nevelése</t>
  </si>
  <si>
    <t>Labdarugás népszerűsítése</t>
  </si>
  <si>
    <t>Illyés Gyula Általános Iskola összesen:</t>
  </si>
  <si>
    <t>28.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</si>
</sst>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8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4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14" fontId="9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/>
    </xf>
    <xf numFmtId="3" fontId="1" fillId="0" borderId="3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14" fontId="1" fillId="0" borderId="5" xfId="0" applyNumberFormat="1" applyFont="1" applyBorder="1" applyAlignment="1">
      <alignment horizontal="left" vertic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2" fillId="0" borderId="3" xfId="0" applyFont="1" applyBorder="1" applyAlignment="1">
      <alignment/>
    </xf>
    <xf numFmtId="0" fontId="15" fillId="0" borderId="0" xfId="0" applyFont="1" applyAlignment="1">
      <alignment/>
    </xf>
    <xf numFmtId="3" fontId="12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2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14" fontId="9" fillId="0" borderId="2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0" fontId="12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/>
    </xf>
    <xf numFmtId="14" fontId="7" fillId="0" borderId="7" xfId="0" applyNumberFormat="1" applyFont="1" applyBorder="1" applyAlignment="1">
      <alignment horizontal="center"/>
    </xf>
    <xf numFmtId="0" fontId="12" fillId="0" borderId="7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3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H122"/>
  <sheetViews>
    <sheetView workbookViewId="0" topLeftCell="A1">
      <selection activeCell="D22" sqref="D22"/>
    </sheetView>
  </sheetViews>
  <sheetFormatPr defaultColWidth="9.00390625" defaultRowHeight="15.75"/>
  <cols>
    <col min="1" max="1" width="10.00390625" style="0" customWidth="1"/>
    <col min="2" max="2" width="25.00390625" style="0" customWidth="1"/>
    <col min="3" max="3" width="18.375" style="0" customWidth="1"/>
    <col min="4" max="4" width="14.375" style="4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177" t="s">
        <v>0</v>
      </c>
      <c r="B1" s="177"/>
      <c r="F1" s="176" t="s">
        <v>16</v>
      </c>
      <c r="G1" s="176"/>
      <c r="H1" s="176"/>
    </row>
    <row r="2" spans="1:2" ht="15.75" customHeight="1">
      <c r="A2" s="177" t="s">
        <v>1</v>
      </c>
      <c r="B2" s="177"/>
    </row>
    <row r="3" spans="1:2" ht="15.75" customHeight="1">
      <c r="A3" s="28"/>
      <c r="B3" s="28"/>
    </row>
    <row r="4" spans="1:8" ht="14.25" customHeight="1">
      <c r="A4" s="180" t="s">
        <v>2</v>
      </c>
      <c r="B4" s="180"/>
      <c r="C4" s="180"/>
      <c r="D4" s="180"/>
      <c r="E4" s="180"/>
      <c r="F4" s="180"/>
      <c r="G4" s="180"/>
      <c r="H4" s="180"/>
    </row>
    <row r="5" spans="1:8" ht="13.5" customHeight="1">
      <c r="A5" s="180" t="s">
        <v>3</v>
      </c>
      <c r="B5" s="180"/>
      <c r="C5" s="180"/>
      <c r="D5" s="180"/>
      <c r="E5" s="180"/>
      <c r="F5" s="180"/>
      <c r="G5" s="180"/>
      <c r="H5" s="180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41" t="s">
        <v>6</v>
      </c>
      <c r="E7" s="5" t="s">
        <v>7</v>
      </c>
      <c r="F7" s="179" t="s">
        <v>8</v>
      </c>
      <c r="G7" s="179"/>
      <c r="H7" s="3" t="s">
        <v>11</v>
      </c>
    </row>
    <row r="8" spans="1:8" ht="15.75">
      <c r="A8" s="3"/>
      <c r="B8" s="3"/>
      <c r="C8" s="3"/>
      <c r="D8" s="41"/>
      <c r="E8" s="5"/>
      <c r="F8" s="4" t="s">
        <v>9</v>
      </c>
      <c r="G8" s="4" t="s">
        <v>10</v>
      </c>
      <c r="H8" s="3"/>
    </row>
    <row r="9" spans="1:8" s="19" customFormat="1" ht="15.75">
      <c r="A9" s="30">
        <v>40232</v>
      </c>
      <c r="B9" s="20" t="s">
        <v>26</v>
      </c>
      <c r="C9" s="14" t="s">
        <v>230</v>
      </c>
      <c r="D9" s="44"/>
      <c r="E9" s="18"/>
      <c r="F9" s="10"/>
      <c r="G9" s="7">
        <v>1159000</v>
      </c>
      <c r="H9" s="13" t="s">
        <v>231</v>
      </c>
    </row>
    <row r="10" spans="1:8" s="2" customFormat="1" ht="30">
      <c r="A10" s="33"/>
      <c r="B10" s="20" t="s">
        <v>26</v>
      </c>
      <c r="C10" s="14" t="s">
        <v>232</v>
      </c>
      <c r="D10" s="44"/>
      <c r="E10" s="18"/>
      <c r="F10" s="7"/>
      <c r="G10" s="62">
        <v>7000</v>
      </c>
      <c r="H10" s="13" t="s">
        <v>233</v>
      </c>
    </row>
    <row r="11" spans="1:8" s="2" customFormat="1" ht="30">
      <c r="A11" s="30"/>
      <c r="B11" s="20" t="s">
        <v>26</v>
      </c>
      <c r="C11" s="14" t="s">
        <v>234</v>
      </c>
      <c r="D11" s="44"/>
      <c r="E11" s="9"/>
      <c r="F11" s="7">
        <v>275000</v>
      </c>
      <c r="G11" s="7"/>
      <c r="H11" s="13" t="s">
        <v>235</v>
      </c>
    </row>
    <row r="12" spans="1:8" s="2" customFormat="1" ht="30">
      <c r="A12" s="30"/>
      <c r="B12" s="20" t="s">
        <v>26</v>
      </c>
      <c r="C12" s="14" t="s">
        <v>236</v>
      </c>
      <c r="D12" s="44"/>
      <c r="E12" s="9"/>
      <c r="F12" s="7">
        <v>10000</v>
      </c>
      <c r="G12" s="7"/>
      <c r="H12" s="13" t="s">
        <v>237</v>
      </c>
    </row>
    <row r="13" spans="1:8" s="2" customFormat="1" ht="30">
      <c r="A13" s="30"/>
      <c r="B13" s="20" t="s">
        <v>26</v>
      </c>
      <c r="C13" s="14" t="s">
        <v>238</v>
      </c>
      <c r="D13" s="44"/>
      <c r="E13" s="9"/>
      <c r="F13" s="7">
        <v>481000</v>
      </c>
      <c r="G13" s="7"/>
      <c r="H13" s="13" t="s">
        <v>239</v>
      </c>
    </row>
    <row r="14" spans="1:8" s="2" customFormat="1" ht="30">
      <c r="A14" s="30"/>
      <c r="B14" s="20" t="s">
        <v>26</v>
      </c>
      <c r="C14" s="14" t="s">
        <v>238</v>
      </c>
      <c r="D14" s="44"/>
      <c r="E14" s="9"/>
      <c r="F14" s="7">
        <v>52000</v>
      </c>
      <c r="G14" s="7"/>
      <c r="H14" s="13" t="s">
        <v>240</v>
      </c>
    </row>
    <row r="15" spans="1:8" s="2" customFormat="1" ht="30">
      <c r="A15" s="30"/>
      <c r="B15" s="20" t="s">
        <v>26</v>
      </c>
      <c r="C15" s="14" t="s">
        <v>238</v>
      </c>
      <c r="D15" s="46"/>
      <c r="E15" s="9"/>
      <c r="F15" s="7">
        <v>633000</v>
      </c>
      <c r="G15" s="7"/>
      <c r="H15" s="13" t="s">
        <v>241</v>
      </c>
    </row>
    <row r="16" spans="1:8" s="2" customFormat="1" ht="30">
      <c r="A16" s="30"/>
      <c r="B16" s="20" t="s">
        <v>26</v>
      </c>
      <c r="C16" s="14" t="s">
        <v>242</v>
      </c>
      <c r="D16" s="44"/>
      <c r="E16" s="9"/>
      <c r="F16" s="7">
        <v>1966000</v>
      </c>
      <c r="G16" s="7"/>
      <c r="H16" s="13" t="s">
        <v>243</v>
      </c>
    </row>
    <row r="17" spans="1:8" s="2" customFormat="1" ht="30">
      <c r="A17" s="30"/>
      <c r="B17" s="20" t="s">
        <v>26</v>
      </c>
      <c r="C17" s="14" t="s">
        <v>242</v>
      </c>
      <c r="D17" s="44"/>
      <c r="E17" s="9"/>
      <c r="F17" s="7"/>
      <c r="G17" s="7">
        <v>1302000</v>
      </c>
      <c r="H17" s="13" t="s">
        <v>244</v>
      </c>
    </row>
    <row r="18" spans="1:8" s="2" customFormat="1" ht="30">
      <c r="A18" s="30"/>
      <c r="B18" s="20" t="s">
        <v>26</v>
      </c>
      <c r="C18" s="14" t="s">
        <v>242</v>
      </c>
      <c r="D18" s="44"/>
      <c r="E18" s="9"/>
      <c r="F18" s="7"/>
      <c r="G18" s="7">
        <v>861000</v>
      </c>
      <c r="H18" s="13" t="s">
        <v>396</v>
      </c>
    </row>
    <row r="19" spans="1:8" s="2" customFormat="1" ht="15.75">
      <c r="A19" s="33"/>
      <c r="B19" s="16" t="s">
        <v>58</v>
      </c>
      <c r="C19" s="15"/>
      <c r="D19" s="44"/>
      <c r="E19" s="9"/>
      <c r="F19" s="10">
        <f>SUM(F9:F18)</f>
        <v>3417000</v>
      </c>
      <c r="G19" s="10">
        <f>SUM(G9:G18)</f>
        <v>3329000</v>
      </c>
      <c r="H19" s="34"/>
    </row>
    <row r="20" spans="1:8" ht="15.75">
      <c r="A20" s="63"/>
      <c r="B20" s="64" t="s">
        <v>21</v>
      </c>
      <c r="C20" s="65"/>
      <c r="D20" s="42"/>
      <c r="E20" s="65"/>
      <c r="F20" s="178">
        <f>F19-G19</f>
        <v>88000</v>
      </c>
      <c r="G20" s="178"/>
      <c r="H20" s="59"/>
    </row>
    <row r="21" spans="2:8" ht="15.75">
      <c r="B21" s="51"/>
      <c r="C21" s="51"/>
      <c r="D21" s="60"/>
      <c r="E21" s="51"/>
      <c r="F21" s="61"/>
      <c r="G21" s="61"/>
      <c r="H21" s="51"/>
    </row>
    <row r="22" spans="2:8" ht="15.75">
      <c r="B22" s="51"/>
      <c r="C22" s="51"/>
      <c r="D22" s="60"/>
      <c r="E22" s="51"/>
      <c r="F22" s="61"/>
      <c r="G22" s="61"/>
      <c r="H22" s="51"/>
    </row>
    <row r="23" spans="2:8" ht="15.75">
      <c r="B23" s="51"/>
      <c r="C23" s="51"/>
      <c r="D23" s="60"/>
      <c r="E23" s="51"/>
      <c r="F23" s="61"/>
      <c r="G23" s="61"/>
      <c r="H23" s="51"/>
    </row>
    <row r="24" spans="2:8" ht="15.75">
      <c r="B24" s="51"/>
      <c r="C24" s="51"/>
      <c r="D24" s="60"/>
      <c r="E24" s="51"/>
      <c r="F24" s="61"/>
      <c r="G24" s="61"/>
      <c r="H24" s="51"/>
    </row>
    <row r="25" spans="2:8" ht="15.75">
      <c r="B25" s="51"/>
      <c r="C25" s="51"/>
      <c r="D25" s="60"/>
      <c r="E25" s="51"/>
      <c r="F25" s="61"/>
      <c r="G25" s="61"/>
      <c r="H25" s="51"/>
    </row>
    <row r="26" spans="2:8" ht="15.75">
      <c r="B26" s="51"/>
      <c r="C26" s="51"/>
      <c r="D26" s="60"/>
      <c r="E26" s="51"/>
      <c r="F26" s="61"/>
      <c r="G26" s="61"/>
      <c r="H26" s="51"/>
    </row>
    <row r="27" spans="2:8" ht="15.75">
      <c r="B27" s="51"/>
      <c r="C27" s="51"/>
      <c r="D27" s="60"/>
      <c r="E27" s="51"/>
      <c r="F27" s="61"/>
      <c r="G27" s="61"/>
      <c r="H27" s="51"/>
    </row>
    <row r="28" spans="2:8" ht="15.75">
      <c r="B28" s="51"/>
      <c r="C28" s="51"/>
      <c r="D28" s="60"/>
      <c r="E28" s="51"/>
      <c r="F28" s="61"/>
      <c r="G28" s="61"/>
      <c r="H28" s="51"/>
    </row>
    <row r="29" spans="2:8" ht="15.75">
      <c r="B29" s="51"/>
      <c r="C29" s="51"/>
      <c r="D29" s="60"/>
      <c r="E29" s="51"/>
      <c r="F29" s="61"/>
      <c r="G29" s="61"/>
      <c r="H29" s="51"/>
    </row>
    <row r="30" spans="2:8" ht="15.75">
      <c r="B30" s="51"/>
      <c r="C30" s="51"/>
      <c r="D30" s="60"/>
      <c r="E30" s="51"/>
      <c r="F30" s="61"/>
      <c r="G30" s="61"/>
      <c r="H30" s="51"/>
    </row>
    <row r="31" spans="2:8" ht="15.75">
      <c r="B31" s="51"/>
      <c r="C31" s="51"/>
      <c r="D31" s="60"/>
      <c r="E31" s="51"/>
      <c r="F31" s="61"/>
      <c r="G31" s="61"/>
      <c r="H31" s="51"/>
    </row>
    <row r="32" spans="2:8" ht="15.75">
      <c r="B32" s="51"/>
      <c r="C32" s="51"/>
      <c r="D32" s="60"/>
      <c r="E32" s="51"/>
      <c r="F32" s="61"/>
      <c r="G32" s="61"/>
      <c r="H32" s="51"/>
    </row>
    <row r="33" spans="2:8" ht="15.75">
      <c r="B33" s="51"/>
      <c r="C33" s="51"/>
      <c r="D33" s="60"/>
      <c r="E33" s="51"/>
      <c r="F33" s="61"/>
      <c r="G33" s="61"/>
      <c r="H33" s="51"/>
    </row>
    <row r="34" spans="2:8" ht="15.75">
      <c r="B34" s="51"/>
      <c r="C34" s="51"/>
      <c r="D34" s="60"/>
      <c r="E34" s="51"/>
      <c r="F34" s="61"/>
      <c r="G34" s="61"/>
      <c r="H34" s="51"/>
    </row>
    <row r="35" spans="2:8" ht="15.75">
      <c r="B35" s="51"/>
      <c r="C35" s="51"/>
      <c r="D35" s="60"/>
      <c r="E35" s="51"/>
      <c r="F35" s="61"/>
      <c r="G35" s="61"/>
      <c r="H35" s="51"/>
    </row>
    <row r="36" spans="2:8" ht="15.75">
      <c r="B36" s="51"/>
      <c r="C36" s="51"/>
      <c r="D36" s="60"/>
      <c r="E36" s="51"/>
      <c r="F36" s="61"/>
      <c r="G36" s="61"/>
      <c r="H36" s="51"/>
    </row>
    <row r="37" spans="2:8" ht="15.75">
      <c r="B37" s="51"/>
      <c r="C37" s="51"/>
      <c r="D37" s="60"/>
      <c r="E37" s="51"/>
      <c r="F37" s="61"/>
      <c r="G37" s="61"/>
      <c r="H37" s="51"/>
    </row>
    <row r="38" spans="2:8" ht="15.75">
      <c r="B38" s="51"/>
      <c r="C38" s="51"/>
      <c r="D38" s="60"/>
      <c r="E38" s="51"/>
      <c r="F38" s="61"/>
      <c r="G38" s="61"/>
      <c r="H38" s="51"/>
    </row>
    <row r="39" spans="2:8" ht="15.75">
      <c r="B39" s="51"/>
      <c r="C39" s="51"/>
      <c r="D39" s="60"/>
      <c r="E39" s="51"/>
      <c r="F39" s="61"/>
      <c r="G39" s="61"/>
      <c r="H39" s="51"/>
    </row>
    <row r="40" spans="2:8" ht="15.75">
      <c r="B40" s="51"/>
      <c r="C40" s="51"/>
      <c r="D40" s="60"/>
      <c r="E40" s="51"/>
      <c r="F40" s="61"/>
      <c r="G40" s="61"/>
      <c r="H40" s="51"/>
    </row>
    <row r="41" spans="2:8" ht="15.75">
      <c r="B41" s="51"/>
      <c r="C41" s="51"/>
      <c r="D41" s="60"/>
      <c r="E41" s="51"/>
      <c r="F41" s="61"/>
      <c r="G41" s="61"/>
      <c r="H41" s="51"/>
    </row>
    <row r="42" spans="2:8" ht="15.75">
      <c r="B42" s="51"/>
      <c r="C42" s="51"/>
      <c r="D42" s="60"/>
      <c r="E42" s="51"/>
      <c r="F42" s="61"/>
      <c r="G42" s="61"/>
      <c r="H42" s="51"/>
    </row>
    <row r="43" spans="2:8" ht="15.75">
      <c r="B43" s="51"/>
      <c r="C43" s="51"/>
      <c r="D43" s="60"/>
      <c r="E43" s="51"/>
      <c r="F43" s="61"/>
      <c r="G43" s="61"/>
      <c r="H43" s="51"/>
    </row>
    <row r="44" spans="2:8" ht="15.75">
      <c r="B44" s="51"/>
      <c r="C44" s="51"/>
      <c r="D44" s="60"/>
      <c r="E44" s="51"/>
      <c r="F44" s="61"/>
      <c r="G44" s="61"/>
      <c r="H44" s="51"/>
    </row>
    <row r="45" spans="2:8" ht="15.75">
      <c r="B45" s="51"/>
      <c r="C45" s="51"/>
      <c r="D45" s="60"/>
      <c r="E45" s="51"/>
      <c r="F45" s="61"/>
      <c r="G45" s="61"/>
      <c r="H45" s="51"/>
    </row>
    <row r="46" spans="2:8" ht="15.75">
      <c r="B46" s="51"/>
      <c r="C46" s="51"/>
      <c r="D46" s="60"/>
      <c r="E46" s="51"/>
      <c r="F46" s="61"/>
      <c r="G46" s="61"/>
      <c r="H46" s="51"/>
    </row>
    <row r="47" spans="2:8" ht="15.75">
      <c r="B47" s="51"/>
      <c r="C47" s="51"/>
      <c r="D47" s="60"/>
      <c r="E47" s="51"/>
      <c r="F47" s="61"/>
      <c r="G47" s="61"/>
      <c r="H47" s="51"/>
    </row>
    <row r="48" spans="2:8" ht="15.75">
      <c r="B48" s="51"/>
      <c r="C48" s="51"/>
      <c r="D48" s="60"/>
      <c r="E48" s="51"/>
      <c r="F48" s="61"/>
      <c r="G48" s="61"/>
      <c r="H48" s="51"/>
    </row>
    <row r="49" spans="2:8" ht="15.75">
      <c r="B49" s="51"/>
      <c r="C49" s="51"/>
      <c r="D49" s="60"/>
      <c r="E49" s="51"/>
      <c r="F49" s="61"/>
      <c r="G49" s="61"/>
      <c r="H49" s="51"/>
    </row>
    <row r="50" spans="2:8" ht="15.75">
      <c r="B50" s="51"/>
      <c r="C50" s="51"/>
      <c r="D50" s="60"/>
      <c r="E50" s="51"/>
      <c r="F50" s="61"/>
      <c r="G50" s="61"/>
      <c r="H50" s="51"/>
    </row>
    <row r="51" spans="2:8" ht="15.75">
      <c r="B51" s="51"/>
      <c r="C51" s="51"/>
      <c r="D51" s="60"/>
      <c r="E51" s="51"/>
      <c r="F51" s="61"/>
      <c r="G51" s="61"/>
      <c r="H51" s="51"/>
    </row>
    <row r="52" spans="2:8" ht="15.75">
      <c r="B52" s="51"/>
      <c r="C52" s="51"/>
      <c r="D52" s="60"/>
      <c r="E52" s="51"/>
      <c r="F52" s="61"/>
      <c r="G52" s="61"/>
      <c r="H52" s="51"/>
    </row>
    <row r="53" spans="2:8" ht="15.75">
      <c r="B53" s="51"/>
      <c r="C53" s="51"/>
      <c r="D53" s="60"/>
      <c r="E53" s="51"/>
      <c r="F53" s="61"/>
      <c r="G53" s="61"/>
      <c r="H53" s="51"/>
    </row>
    <row r="54" spans="2:8" ht="15.75">
      <c r="B54" s="51"/>
      <c r="C54" s="51"/>
      <c r="D54" s="60"/>
      <c r="E54" s="51"/>
      <c r="F54" s="61"/>
      <c r="G54" s="61"/>
      <c r="H54" s="51"/>
    </row>
    <row r="55" spans="2:8" ht="15.75">
      <c r="B55" s="51"/>
      <c r="C55" s="51"/>
      <c r="D55" s="60"/>
      <c r="E55" s="51"/>
      <c r="F55" s="61"/>
      <c r="G55" s="61"/>
      <c r="H55" s="51"/>
    </row>
    <row r="56" spans="2:8" ht="15.75">
      <c r="B56" s="51"/>
      <c r="C56" s="51"/>
      <c r="D56" s="60"/>
      <c r="E56" s="51"/>
      <c r="F56" s="61"/>
      <c r="G56" s="61"/>
      <c r="H56" s="51"/>
    </row>
    <row r="57" spans="2:8" ht="15.75">
      <c r="B57" s="51"/>
      <c r="C57" s="51"/>
      <c r="D57" s="60"/>
      <c r="E57" s="51"/>
      <c r="F57" s="61"/>
      <c r="G57" s="61"/>
      <c r="H57" s="51"/>
    </row>
    <row r="58" spans="2:8" ht="15.75">
      <c r="B58" s="51"/>
      <c r="C58" s="51"/>
      <c r="D58" s="60"/>
      <c r="E58" s="51"/>
      <c r="F58" s="61"/>
      <c r="G58" s="61"/>
      <c r="H58" s="51"/>
    </row>
    <row r="59" spans="2:8" ht="15.75">
      <c r="B59" s="51"/>
      <c r="C59" s="51"/>
      <c r="D59" s="60"/>
      <c r="E59" s="51"/>
      <c r="F59" s="61"/>
      <c r="G59" s="61"/>
      <c r="H59" s="51"/>
    </row>
    <row r="60" spans="2:8" ht="15.75">
      <c r="B60" s="51"/>
      <c r="C60" s="51"/>
      <c r="D60" s="60"/>
      <c r="E60" s="51"/>
      <c r="F60" s="61"/>
      <c r="G60" s="61"/>
      <c r="H60" s="51"/>
    </row>
    <row r="61" spans="2:8" ht="15.75">
      <c r="B61" s="51"/>
      <c r="C61" s="51"/>
      <c r="D61" s="60"/>
      <c r="E61" s="51"/>
      <c r="F61" s="61"/>
      <c r="G61" s="61"/>
      <c r="H61" s="51"/>
    </row>
    <row r="62" spans="2:8" ht="15.75">
      <c r="B62" s="51"/>
      <c r="C62" s="51"/>
      <c r="D62" s="60"/>
      <c r="E62" s="51"/>
      <c r="F62" s="61"/>
      <c r="G62" s="61"/>
      <c r="H62" s="51"/>
    </row>
    <row r="63" spans="2:8" ht="15.75">
      <c r="B63" s="51"/>
      <c r="C63" s="51"/>
      <c r="D63" s="60"/>
      <c r="E63" s="51"/>
      <c r="F63" s="51"/>
      <c r="G63" s="61"/>
      <c r="H63" s="51"/>
    </row>
    <row r="64" spans="2:8" ht="15.75">
      <c r="B64" s="51"/>
      <c r="C64" s="51"/>
      <c r="D64" s="60"/>
      <c r="E64" s="51"/>
      <c r="F64" s="51"/>
      <c r="G64" s="61"/>
      <c r="H64" s="51"/>
    </row>
    <row r="65" spans="2:8" ht="15.75">
      <c r="B65" s="51"/>
      <c r="C65" s="51"/>
      <c r="D65" s="60"/>
      <c r="E65" s="51"/>
      <c r="F65" s="51"/>
      <c r="G65" s="61"/>
      <c r="H65" s="51"/>
    </row>
    <row r="66" spans="2:8" ht="15.75">
      <c r="B66" s="51"/>
      <c r="C66" s="51"/>
      <c r="D66" s="60"/>
      <c r="E66" s="51"/>
      <c r="F66" s="51"/>
      <c r="G66" s="61"/>
      <c r="H66" s="51"/>
    </row>
    <row r="67" spans="2:8" ht="15.75">
      <c r="B67" s="51"/>
      <c r="C67" s="51"/>
      <c r="D67" s="60"/>
      <c r="E67" s="51"/>
      <c r="F67" s="51"/>
      <c r="G67" s="61"/>
      <c r="H67" s="51"/>
    </row>
    <row r="68" spans="2:8" ht="15.75">
      <c r="B68" s="51"/>
      <c r="C68" s="51"/>
      <c r="D68" s="60"/>
      <c r="E68" s="51"/>
      <c r="F68" s="51"/>
      <c r="G68" s="61"/>
      <c r="H68" s="51"/>
    </row>
    <row r="69" spans="2:8" ht="15.75">
      <c r="B69" s="51"/>
      <c r="C69" s="51"/>
      <c r="D69" s="60"/>
      <c r="E69" s="51"/>
      <c r="F69" s="51"/>
      <c r="G69" s="61"/>
      <c r="H69" s="51"/>
    </row>
    <row r="70" spans="2:8" ht="15.75">
      <c r="B70" s="51"/>
      <c r="C70" s="51"/>
      <c r="D70" s="60"/>
      <c r="E70" s="51"/>
      <c r="F70" s="51"/>
      <c r="G70" s="61"/>
      <c r="H70" s="51"/>
    </row>
    <row r="71" spans="2:8" ht="15.75">
      <c r="B71" s="51"/>
      <c r="C71" s="51"/>
      <c r="D71" s="60"/>
      <c r="E71" s="51"/>
      <c r="F71" s="51"/>
      <c r="G71" s="61"/>
      <c r="H71" s="51"/>
    </row>
    <row r="72" spans="2:8" ht="15.75">
      <c r="B72" s="51"/>
      <c r="C72" s="51"/>
      <c r="D72" s="60"/>
      <c r="E72" s="51"/>
      <c r="F72" s="51"/>
      <c r="G72" s="61"/>
      <c r="H72" s="51"/>
    </row>
    <row r="73" spans="2:8" ht="15.75">
      <c r="B73" s="51"/>
      <c r="C73" s="51"/>
      <c r="D73" s="60"/>
      <c r="E73" s="51"/>
      <c r="F73" s="51"/>
      <c r="G73" s="61"/>
      <c r="H73" s="51"/>
    </row>
    <row r="74" spans="2:8" ht="15.75">
      <c r="B74" s="51"/>
      <c r="C74" s="51"/>
      <c r="D74" s="60"/>
      <c r="E74" s="51"/>
      <c r="F74" s="51"/>
      <c r="G74" s="61"/>
      <c r="H74" s="51"/>
    </row>
    <row r="75" spans="2:8" ht="15.75">
      <c r="B75" s="51"/>
      <c r="C75" s="51"/>
      <c r="D75" s="60"/>
      <c r="E75" s="51"/>
      <c r="F75" s="51"/>
      <c r="G75" s="61"/>
      <c r="H75" s="51"/>
    </row>
    <row r="76" spans="2:8" ht="15.75">
      <c r="B76" s="51"/>
      <c r="C76" s="51"/>
      <c r="D76" s="60"/>
      <c r="E76" s="51"/>
      <c r="F76" s="51"/>
      <c r="G76" s="61"/>
      <c r="H76" s="51"/>
    </row>
    <row r="77" spans="2:8" ht="15.75">
      <c r="B77" s="51"/>
      <c r="C77" s="51"/>
      <c r="D77" s="60"/>
      <c r="E77" s="51"/>
      <c r="F77" s="51"/>
      <c r="G77" s="61"/>
      <c r="H77" s="51"/>
    </row>
    <row r="78" spans="2:8" ht="15.75">
      <c r="B78" s="51"/>
      <c r="C78" s="51"/>
      <c r="D78" s="60"/>
      <c r="E78" s="51"/>
      <c r="F78" s="51"/>
      <c r="G78" s="61"/>
      <c r="H78" s="51"/>
    </row>
    <row r="79" spans="2:8" ht="15.75">
      <c r="B79" s="51"/>
      <c r="C79" s="51"/>
      <c r="D79" s="60"/>
      <c r="E79" s="51"/>
      <c r="F79" s="51"/>
      <c r="G79" s="61"/>
      <c r="H79" s="51"/>
    </row>
    <row r="80" spans="2:8" ht="15.75">
      <c r="B80" s="51"/>
      <c r="C80" s="51"/>
      <c r="D80" s="60"/>
      <c r="E80" s="51"/>
      <c r="F80" s="51"/>
      <c r="G80" s="61"/>
      <c r="H80" s="51"/>
    </row>
    <row r="81" spans="2:8" ht="15.75">
      <c r="B81" s="51"/>
      <c r="C81" s="51"/>
      <c r="D81" s="60"/>
      <c r="E81" s="51"/>
      <c r="F81" s="51"/>
      <c r="G81" s="61"/>
      <c r="H81" s="51"/>
    </row>
    <row r="82" spans="2:8" ht="15.75">
      <c r="B82" s="51"/>
      <c r="C82" s="51"/>
      <c r="D82" s="60"/>
      <c r="E82" s="51"/>
      <c r="F82" s="51"/>
      <c r="G82" s="61"/>
      <c r="H82" s="51"/>
    </row>
    <row r="83" spans="2:8" ht="15.75">
      <c r="B83" s="51"/>
      <c r="C83" s="51"/>
      <c r="D83" s="60"/>
      <c r="E83" s="51"/>
      <c r="F83" s="51"/>
      <c r="G83" s="61"/>
      <c r="H83" s="51"/>
    </row>
    <row r="84" spans="2:8" ht="15.75">
      <c r="B84" s="51"/>
      <c r="C84" s="51"/>
      <c r="D84" s="60"/>
      <c r="E84" s="51"/>
      <c r="F84" s="51"/>
      <c r="G84" s="61"/>
      <c r="H84" s="51"/>
    </row>
    <row r="85" spans="2:8" ht="15.75">
      <c r="B85" s="51"/>
      <c r="C85" s="51"/>
      <c r="D85" s="60"/>
      <c r="E85" s="51"/>
      <c r="F85" s="51"/>
      <c r="G85" s="61"/>
      <c r="H85" s="51"/>
    </row>
    <row r="86" spans="2:8" ht="15.75">
      <c r="B86" s="51"/>
      <c r="C86" s="51"/>
      <c r="D86" s="60"/>
      <c r="E86" s="51"/>
      <c r="F86" s="51"/>
      <c r="G86" s="61"/>
      <c r="H86" s="51"/>
    </row>
    <row r="87" spans="2:8" ht="15.75">
      <c r="B87" s="51"/>
      <c r="C87" s="51"/>
      <c r="D87" s="60"/>
      <c r="E87" s="51"/>
      <c r="F87" s="51"/>
      <c r="G87" s="61"/>
      <c r="H87" s="51"/>
    </row>
    <row r="88" spans="2:8" ht="15.75">
      <c r="B88" s="51"/>
      <c r="C88" s="51"/>
      <c r="D88" s="60"/>
      <c r="E88" s="51"/>
      <c r="F88" s="51"/>
      <c r="G88" s="61"/>
      <c r="H88" s="51"/>
    </row>
    <row r="89" spans="2:8" ht="15.75">
      <c r="B89" s="51"/>
      <c r="C89" s="51"/>
      <c r="D89" s="60"/>
      <c r="E89" s="51"/>
      <c r="F89" s="51"/>
      <c r="G89" s="61"/>
      <c r="H89" s="51"/>
    </row>
    <row r="90" spans="2:8" ht="15.75">
      <c r="B90" s="51"/>
      <c r="C90" s="51"/>
      <c r="D90" s="60"/>
      <c r="E90" s="51"/>
      <c r="F90" s="51"/>
      <c r="G90" s="61"/>
      <c r="H90" s="51"/>
    </row>
    <row r="91" spans="2:8" ht="15.75">
      <c r="B91" s="51"/>
      <c r="C91" s="51"/>
      <c r="D91" s="60"/>
      <c r="E91" s="51"/>
      <c r="F91" s="51"/>
      <c r="G91" s="61"/>
      <c r="H91" s="51"/>
    </row>
    <row r="92" spans="2:8" ht="15.75">
      <c r="B92" s="51"/>
      <c r="C92" s="51"/>
      <c r="D92" s="60"/>
      <c r="E92" s="51"/>
      <c r="F92" s="51"/>
      <c r="G92" s="61"/>
      <c r="H92" s="51"/>
    </row>
    <row r="93" spans="2:8" ht="15.75">
      <c r="B93" s="51"/>
      <c r="C93" s="51"/>
      <c r="D93" s="60"/>
      <c r="E93" s="51"/>
      <c r="F93" s="51"/>
      <c r="G93" s="61"/>
      <c r="H93" s="51"/>
    </row>
    <row r="94" spans="2:8" ht="15.75">
      <c r="B94" s="51"/>
      <c r="C94" s="51"/>
      <c r="D94" s="60"/>
      <c r="E94" s="51"/>
      <c r="F94" s="51"/>
      <c r="G94" s="61"/>
      <c r="H94" s="51"/>
    </row>
    <row r="95" spans="2:8" ht="15.75">
      <c r="B95" s="51"/>
      <c r="C95" s="51"/>
      <c r="D95" s="60"/>
      <c r="E95" s="51"/>
      <c r="F95" s="51"/>
      <c r="G95" s="61"/>
      <c r="H95" s="51"/>
    </row>
    <row r="96" spans="2:8" ht="15.75">
      <c r="B96" s="51"/>
      <c r="C96" s="51"/>
      <c r="D96" s="60"/>
      <c r="E96" s="51"/>
      <c r="F96" s="51"/>
      <c r="G96" s="61"/>
      <c r="H96" s="51"/>
    </row>
    <row r="97" spans="2:8" ht="15.75">
      <c r="B97" s="51"/>
      <c r="C97" s="51"/>
      <c r="D97" s="60"/>
      <c r="E97" s="51"/>
      <c r="F97" s="51"/>
      <c r="G97" s="61"/>
      <c r="H97" s="51"/>
    </row>
    <row r="98" spans="2:8" ht="15.75">
      <c r="B98" s="51"/>
      <c r="C98" s="51"/>
      <c r="D98" s="60"/>
      <c r="E98" s="51"/>
      <c r="F98" s="51"/>
      <c r="G98" s="61"/>
      <c r="H98" s="51"/>
    </row>
    <row r="99" spans="2:8" ht="15.75">
      <c r="B99" s="51"/>
      <c r="C99" s="51"/>
      <c r="D99" s="60"/>
      <c r="E99" s="51"/>
      <c r="F99" s="51"/>
      <c r="G99" s="51"/>
      <c r="H99" s="51"/>
    </row>
    <row r="100" spans="2:8" ht="15.75">
      <c r="B100" s="51"/>
      <c r="C100" s="51"/>
      <c r="D100" s="60"/>
      <c r="E100" s="51"/>
      <c r="F100" s="51"/>
      <c r="G100" s="51"/>
      <c r="H100" s="51"/>
    </row>
    <row r="101" spans="2:8" ht="15.75">
      <c r="B101" s="51"/>
      <c r="C101" s="51"/>
      <c r="D101" s="60"/>
      <c r="E101" s="51"/>
      <c r="F101" s="51"/>
      <c r="G101" s="51"/>
      <c r="H101" s="51"/>
    </row>
    <row r="102" spans="2:8" ht="15.75">
      <c r="B102" s="51"/>
      <c r="C102" s="51"/>
      <c r="D102" s="60"/>
      <c r="E102" s="51"/>
      <c r="F102" s="51"/>
      <c r="G102" s="51"/>
      <c r="H102" s="51"/>
    </row>
    <row r="103" spans="2:8" ht="15.75">
      <c r="B103" s="51"/>
      <c r="C103" s="51"/>
      <c r="D103" s="60"/>
      <c r="E103" s="51"/>
      <c r="F103" s="51"/>
      <c r="G103" s="51"/>
      <c r="H103" s="51"/>
    </row>
    <row r="104" spans="2:8" ht="15.75">
      <c r="B104" s="51"/>
      <c r="C104" s="51"/>
      <c r="D104" s="60"/>
      <c r="E104" s="51"/>
      <c r="F104" s="51"/>
      <c r="G104" s="51"/>
      <c r="H104" s="51"/>
    </row>
    <row r="105" spans="2:8" ht="15.75">
      <c r="B105" s="51"/>
      <c r="C105" s="51"/>
      <c r="D105" s="60"/>
      <c r="E105" s="51"/>
      <c r="F105" s="51"/>
      <c r="G105" s="51"/>
      <c r="H105" s="51"/>
    </row>
    <row r="106" spans="2:8" ht="15.75">
      <c r="B106" s="51"/>
      <c r="C106" s="51"/>
      <c r="D106" s="60"/>
      <c r="E106" s="51"/>
      <c r="F106" s="51"/>
      <c r="G106" s="51"/>
      <c r="H106" s="51"/>
    </row>
    <row r="107" spans="2:8" ht="15.75">
      <c r="B107" s="51"/>
      <c r="C107" s="51"/>
      <c r="D107" s="60"/>
      <c r="E107" s="51"/>
      <c r="F107" s="51"/>
      <c r="G107" s="51"/>
      <c r="H107" s="51"/>
    </row>
    <row r="108" spans="2:8" ht="15.75">
      <c r="B108" s="51"/>
      <c r="C108" s="51"/>
      <c r="D108" s="60"/>
      <c r="E108" s="51"/>
      <c r="F108" s="51"/>
      <c r="G108" s="51"/>
      <c r="H108" s="51"/>
    </row>
    <row r="109" spans="2:8" ht="15.75">
      <c r="B109" s="51"/>
      <c r="C109" s="51"/>
      <c r="D109" s="60"/>
      <c r="E109" s="51"/>
      <c r="F109" s="51"/>
      <c r="G109" s="51"/>
      <c r="H109" s="51"/>
    </row>
    <row r="110" spans="2:8" ht="15.75">
      <c r="B110" s="51"/>
      <c r="C110" s="51"/>
      <c r="D110" s="60"/>
      <c r="E110" s="51"/>
      <c r="F110" s="51"/>
      <c r="G110" s="51"/>
      <c r="H110" s="51"/>
    </row>
    <row r="111" spans="2:8" ht="15.75">
      <c r="B111" s="51"/>
      <c r="C111" s="51"/>
      <c r="D111" s="60"/>
      <c r="E111" s="51"/>
      <c r="F111" s="51"/>
      <c r="G111" s="51"/>
      <c r="H111" s="51"/>
    </row>
    <row r="112" spans="2:8" ht="15.75">
      <c r="B112" s="51"/>
      <c r="C112" s="51"/>
      <c r="D112" s="60"/>
      <c r="E112" s="51"/>
      <c r="F112" s="51"/>
      <c r="G112" s="51"/>
      <c r="H112" s="51"/>
    </row>
    <row r="113" spans="2:8" ht="15.75">
      <c r="B113" s="51"/>
      <c r="C113" s="51"/>
      <c r="D113" s="60"/>
      <c r="E113" s="51"/>
      <c r="F113" s="51"/>
      <c r="G113" s="51"/>
      <c r="H113" s="51"/>
    </row>
    <row r="114" spans="2:8" ht="15.75">
      <c r="B114" s="51"/>
      <c r="C114" s="51"/>
      <c r="D114" s="60"/>
      <c r="E114" s="51"/>
      <c r="F114" s="51"/>
      <c r="G114" s="51"/>
      <c r="H114" s="51"/>
    </row>
    <row r="115" spans="2:8" ht="15.75">
      <c r="B115" s="51"/>
      <c r="C115" s="51"/>
      <c r="D115" s="60"/>
      <c r="E115" s="51"/>
      <c r="F115" s="51"/>
      <c r="G115" s="51"/>
      <c r="H115" s="51"/>
    </row>
    <row r="116" spans="2:8" ht="15.75">
      <c r="B116" s="51"/>
      <c r="C116" s="51"/>
      <c r="D116" s="60"/>
      <c r="E116" s="51"/>
      <c r="F116" s="51"/>
      <c r="G116" s="51"/>
      <c r="H116" s="51"/>
    </row>
    <row r="117" spans="2:8" ht="15.75">
      <c r="B117" s="51"/>
      <c r="C117" s="51"/>
      <c r="D117" s="60"/>
      <c r="E117" s="51"/>
      <c r="F117" s="51"/>
      <c r="G117" s="51"/>
      <c r="H117" s="51"/>
    </row>
    <row r="118" spans="2:8" ht="15.75">
      <c r="B118" s="51"/>
      <c r="C118" s="51"/>
      <c r="D118" s="60"/>
      <c r="E118" s="51"/>
      <c r="F118" s="51"/>
      <c r="G118" s="51"/>
      <c r="H118" s="51"/>
    </row>
    <row r="119" spans="2:8" ht="15.75">
      <c r="B119" s="51"/>
      <c r="C119" s="51"/>
      <c r="D119" s="60"/>
      <c r="E119" s="51"/>
      <c r="F119" s="51"/>
      <c r="G119" s="51"/>
      <c r="H119" s="51"/>
    </row>
    <row r="120" spans="2:8" ht="15.75">
      <c r="B120" s="51"/>
      <c r="C120" s="51"/>
      <c r="D120" s="60"/>
      <c r="E120" s="51"/>
      <c r="F120" s="51"/>
      <c r="G120" s="51"/>
      <c r="H120" s="51"/>
    </row>
    <row r="121" spans="2:8" ht="15.75">
      <c r="B121" s="51"/>
      <c r="C121" s="51"/>
      <c r="D121" s="60"/>
      <c r="E121" s="51"/>
      <c r="F121" s="51"/>
      <c r="G121" s="51"/>
      <c r="H121" s="51"/>
    </row>
    <row r="122" spans="2:8" ht="15.75">
      <c r="B122" s="51"/>
      <c r="C122" s="51"/>
      <c r="D122" s="60"/>
      <c r="E122" s="51"/>
      <c r="F122" s="51"/>
      <c r="G122" s="51"/>
      <c r="H122" s="51"/>
    </row>
  </sheetData>
  <mergeCells count="7">
    <mergeCell ref="F1:H1"/>
    <mergeCell ref="A1:B1"/>
    <mergeCell ref="A2:B2"/>
    <mergeCell ref="F20:G20"/>
    <mergeCell ref="F7:G7"/>
    <mergeCell ref="A4:H4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94"/>
  <sheetViews>
    <sheetView workbookViewId="0" topLeftCell="A1">
      <selection activeCell="F17" sqref="F17"/>
    </sheetView>
  </sheetViews>
  <sheetFormatPr defaultColWidth="9.00390625" defaultRowHeight="15.75"/>
  <cols>
    <col min="1" max="1" width="9.875" style="0" bestFit="1" customWidth="1"/>
    <col min="2" max="2" width="21.5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30</v>
      </c>
      <c r="B1" s="182"/>
      <c r="F1" s="169" t="s">
        <v>31</v>
      </c>
      <c r="G1" s="169"/>
      <c r="H1" s="169"/>
    </row>
    <row r="2" spans="1:2" ht="15.75">
      <c r="A2" s="182" t="s">
        <v>1</v>
      </c>
      <c r="B2" s="182"/>
    </row>
    <row r="3" spans="1:2" ht="15.75">
      <c r="A3" s="25"/>
      <c r="B3" s="25"/>
    </row>
    <row r="4" spans="1:8" ht="15.75">
      <c r="A4" s="179" t="s">
        <v>2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15" customHeight="1">
      <c r="A11" s="33"/>
      <c r="B11" s="26" t="s">
        <v>24</v>
      </c>
      <c r="C11" s="14" t="s">
        <v>346</v>
      </c>
      <c r="D11" s="14"/>
      <c r="E11" s="14"/>
      <c r="F11" s="7"/>
      <c r="G11" s="7">
        <v>257000</v>
      </c>
      <c r="H11" s="13" t="s">
        <v>51</v>
      </c>
    </row>
    <row r="12" spans="1:8" s="19" customFormat="1" ht="15.75">
      <c r="A12" s="33"/>
      <c r="B12" s="26" t="s">
        <v>24</v>
      </c>
      <c r="C12" s="14" t="s">
        <v>347</v>
      </c>
      <c r="D12" s="14"/>
      <c r="E12" s="14"/>
      <c r="F12" s="7">
        <v>275000</v>
      </c>
      <c r="G12" s="7"/>
      <c r="H12" s="13" t="s">
        <v>51</v>
      </c>
    </row>
    <row r="13" spans="1:8" s="19" customFormat="1" ht="15.75">
      <c r="A13" s="33"/>
      <c r="B13" s="26" t="s">
        <v>24</v>
      </c>
      <c r="C13" s="14" t="s">
        <v>347</v>
      </c>
      <c r="D13" s="14"/>
      <c r="E13" s="14"/>
      <c r="F13" s="7"/>
      <c r="G13" s="7">
        <v>275000</v>
      </c>
      <c r="H13" s="71" t="s">
        <v>42</v>
      </c>
    </row>
    <row r="14" spans="1:8" s="19" customFormat="1" ht="15.75">
      <c r="A14" s="33"/>
      <c r="B14" s="26" t="s">
        <v>24</v>
      </c>
      <c r="C14" s="14" t="s">
        <v>302</v>
      </c>
      <c r="D14" s="14"/>
      <c r="E14" s="14"/>
      <c r="F14" s="7">
        <v>32000</v>
      </c>
      <c r="G14" s="7"/>
      <c r="H14" s="71" t="s">
        <v>348</v>
      </c>
    </row>
    <row r="15" spans="1:8" s="2" customFormat="1" ht="31.5">
      <c r="A15" s="33"/>
      <c r="B15" s="27" t="s">
        <v>37</v>
      </c>
      <c r="C15" s="15"/>
      <c r="D15" s="15"/>
      <c r="E15" s="15"/>
      <c r="F15" s="10">
        <f>SUM(F11:F14)</f>
        <v>307000</v>
      </c>
      <c r="G15" s="10">
        <f>SUM(G11:G14)</f>
        <v>532000</v>
      </c>
      <c r="H15" s="34"/>
    </row>
    <row r="16" spans="1:8" ht="15.75">
      <c r="A16" s="8"/>
      <c r="B16" s="9" t="s">
        <v>21</v>
      </c>
      <c r="C16" s="6"/>
      <c r="D16" s="6"/>
      <c r="E16" s="6"/>
      <c r="F16" s="181">
        <f>F15-G15</f>
        <v>-225000</v>
      </c>
      <c r="G16" s="181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98"/>
  <sheetViews>
    <sheetView workbookViewId="0" topLeftCell="A1">
      <selection activeCell="D15" sqref="D15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30</v>
      </c>
      <c r="B1" s="182"/>
      <c r="F1" s="169" t="s">
        <v>32</v>
      </c>
      <c r="G1" s="169"/>
      <c r="H1" s="169"/>
    </row>
    <row r="2" spans="1:2" ht="15.75">
      <c r="A2" s="182" t="s">
        <v>1</v>
      </c>
      <c r="B2" s="182"/>
    </row>
    <row r="3" spans="1:2" ht="15.75">
      <c r="A3" s="25"/>
      <c r="B3" s="25"/>
    </row>
    <row r="4" spans="1:8" ht="15.75">
      <c r="A4" s="179" t="s">
        <v>13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40232</v>
      </c>
      <c r="B11" s="26" t="s">
        <v>29</v>
      </c>
      <c r="C11" s="14" t="s">
        <v>232</v>
      </c>
      <c r="D11" s="14"/>
      <c r="E11" s="14"/>
      <c r="F11" s="7"/>
      <c r="G11" s="7">
        <v>257000</v>
      </c>
      <c r="H11" s="13" t="s">
        <v>349</v>
      </c>
    </row>
    <row r="12" spans="1:8" ht="15.75">
      <c r="A12" s="33"/>
      <c r="B12" s="26" t="s">
        <v>29</v>
      </c>
      <c r="C12" s="14" t="s">
        <v>234</v>
      </c>
      <c r="D12" s="14"/>
      <c r="E12" s="14"/>
      <c r="F12" s="7">
        <v>208000</v>
      </c>
      <c r="G12" s="7"/>
      <c r="H12" s="71" t="s">
        <v>350</v>
      </c>
    </row>
    <row r="13" spans="1:8" ht="15.75">
      <c r="A13" s="33"/>
      <c r="B13" s="26" t="s">
        <v>29</v>
      </c>
      <c r="C13" s="14" t="s">
        <v>234</v>
      </c>
      <c r="D13" s="14"/>
      <c r="E13" s="14"/>
      <c r="F13" s="7"/>
      <c r="G13" s="7">
        <v>208000</v>
      </c>
      <c r="H13" s="71" t="s">
        <v>350</v>
      </c>
    </row>
    <row r="14" spans="1:8" ht="15.75">
      <c r="A14" s="33"/>
      <c r="B14" s="27" t="s">
        <v>351</v>
      </c>
      <c r="C14" s="14"/>
      <c r="D14" s="14"/>
      <c r="E14" s="14"/>
      <c r="F14" s="10">
        <f>SUM(F11:F13)</f>
        <v>208000</v>
      </c>
      <c r="G14" s="10">
        <f>SUM(G11:G13)</f>
        <v>465000</v>
      </c>
      <c r="H14" s="13"/>
    </row>
    <row r="15" spans="1:8" ht="15.75">
      <c r="A15" s="30"/>
      <c r="B15" s="26" t="s">
        <v>35</v>
      </c>
      <c r="C15" s="14" t="s">
        <v>234</v>
      </c>
      <c r="D15" s="14"/>
      <c r="E15" s="14"/>
      <c r="F15" s="7">
        <v>67000</v>
      </c>
      <c r="G15" s="7"/>
      <c r="H15" s="71" t="s">
        <v>350</v>
      </c>
    </row>
    <row r="16" spans="1:8" ht="15.75">
      <c r="A16" s="30"/>
      <c r="B16" s="26" t="s">
        <v>35</v>
      </c>
      <c r="C16" s="14" t="s">
        <v>234</v>
      </c>
      <c r="D16" s="14"/>
      <c r="E16" s="14"/>
      <c r="F16" s="7"/>
      <c r="G16" s="7">
        <v>67000</v>
      </c>
      <c r="H16" s="71" t="s">
        <v>350</v>
      </c>
    </row>
    <row r="17" spans="1:8" ht="15.75">
      <c r="A17" s="30"/>
      <c r="B17" s="79" t="s">
        <v>354</v>
      </c>
      <c r="C17" s="14"/>
      <c r="D17" s="14"/>
      <c r="E17" s="14"/>
      <c r="F17" s="10">
        <f>SUM(F15:F16)</f>
        <v>67000</v>
      </c>
      <c r="G17" s="10">
        <f>SUM(G15:G16)</f>
        <v>67000</v>
      </c>
      <c r="H17" s="71"/>
    </row>
    <row r="18" spans="1:8" s="2" customFormat="1" ht="15.75">
      <c r="A18" s="33"/>
      <c r="B18" s="27" t="s">
        <v>23</v>
      </c>
      <c r="C18" s="15" t="s">
        <v>352</v>
      </c>
      <c r="D18" s="15"/>
      <c r="E18" s="15"/>
      <c r="F18" s="10">
        <v>32000</v>
      </c>
      <c r="G18" s="10"/>
      <c r="H18" s="78" t="s">
        <v>353</v>
      </c>
    </row>
    <row r="19" spans="1:8" s="2" customFormat="1" ht="15.75">
      <c r="A19" s="33"/>
      <c r="B19" s="27" t="s">
        <v>14</v>
      </c>
      <c r="C19" s="15"/>
      <c r="D19" s="15"/>
      <c r="E19" s="15"/>
      <c r="F19" s="10">
        <f>F14+F17+F18</f>
        <v>307000</v>
      </c>
      <c r="G19" s="10">
        <f>G14+G17+G18</f>
        <v>532000</v>
      </c>
      <c r="H19" s="34"/>
    </row>
    <row r="20" spans="1:8" ht="15.75">
      <c r="A20" s="8"/>
      <c r="B20" s="9" t="s">
        <v>21</v>
      </c>
      <c r="C20" s="6"/>
      <c r="D20" s="6"/>
      <c r="E20" s="6"/>
      <c r="F20" s="181">
        <f>F19-G19</f>
        <v>-225000</v>
      </c>
      <c r="G20" s="181"/>
      <c r="H20" s="12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</sheetData>
  <mergeCells count="7">
    <mergeCell ref="A5:H5"/>
    <mergeCell ref="F9:G9"/>
    <mergeCell ref="F20:G20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100"/>
  <sheetViews>
    <sheetView workbookViewId="0" topLeftCell="A1">
      <selection activeCell="E24" sqref="E24"/>
    </sheetView>
  </sheetViews>
  <sheetFormatPr defaultColWidth="9.00390625" defaultRowHeight="15.75"/>
  <cols>
    <col min="1" max="1" width="9.875" style="0" bestFit="1" customWidth="1"/>
    <col min="2" max="2" width="27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s="82" customFormat="1" ht="15.75">
      <c r="A1" s="173" t="s">
        <v>30</v>
      </c>
      <c r="B1" s="173"/>
      <c r="C1" s="81"/>
      <c r="F1" s="174" t="s">
        <v>52</v>
      </c>
      <c r="G1" s="174"/>
      <c r="H1" s="174"/>
    </row>
    <row r="2" spans="1:3" s="82" customFormat="1" ht="15.75">
      <c r="A2" s="173" t="s">
        <v>1</v>
      </c>
      <c r="B2" s="173"/>
      <c r="C2" s="81"/>
    </row>
    <row r="3" spans="1:2" s="82" customFormat="1" ht="15.75">
      <c r="A3" s="80"/>
      <c r="B3" s="80"/>
    </row>
    <row r="4" spans="1:8" s="82" customFormat="1" ht="15.75">
      <c r="A4" s="171" t="s">
        <v>13</v>
      </c>
      <c r="B4" s="171"/>
      <c r="C4" s="171"/>
      <c r="D4" s="171"/>
      <c r="E4" s="171"/>
      <c r="F4" s="171"/>
      <c r="G4" s="171"/>
      <c r="H4" s="171"/>
    </row>
    <row r="5" spans="1:8" s="82" customFormat="1" ht="15.75">
      <c r="A5" s="171" t="s">
        <v>18</v>
      </c>
      <c r="B5" s="171"/>
      <c r="C5" s="171"/>
      <c r="D5" s="171"/>
      <c r="E5" s="171"/>
      <c r="F5" s="171"/>
      <c r="G5" s="171"/>
      <c r="H5" s="171"/>
    </row>
    <row r="6" spans="1:8" s="82" customFormat="1" ht="15.75">
      <c r="A6" s="83"/>
      <c r="B6" s="83"/>
      <c r="C6" s="83"/>
      <c r="D6" s="83"/>
      <c r="E6" s="83"/>
      <c r="F6" s="83"/>
      <c r="G6" s="83"/>
      <c r="H6" s="83"/>
    </row>
    <row r="7" spans="1:8" s="82" customFormat="1" ht="15.75">
      <c r="A7" s="83"/>
      <c r="B7" s="83"/>
      <c r="C7" s="83"/>
      <c r="D7" s="83"/>
      <c r="E7" s="83"/>
      <c r="F7" s="83"/>
      <c r="G7" s="83"/>
      <c r="H7" s="83"/>
    </row>
    <row r="8" s="82" customFormat="1" ht="15.75"/>
    <row r="9" spans="1:8" s="82" customFormat="1" ht="15.75">
      <c r="A9" s="83" t="s">
        <v>12</v>
      </c>
      <c r="B9" s="83" t="s">
        <v>4</v>
      </c>
      <c r="C9" s="83" t="s">
        <v>5</v>
      </c>
      <c r="D9" s="84" t="s">
        <v>6</v>
      </c>
      <c r="E9" s="84" t="s">
        <v>7</v>
      </c>
      <c r="F9" s="171" t="s">
        <v>8</v>
      </c>
      <c r="G9" s="171"/>
      <c r="H9" s="83" t="s">
        <v>11</v>
      </c>
    </row>
    <row r="10" spans="1:8" s="82" customFormat="1" ht="15.75">
      <c r="A10" s="85"/>
      <c r="B10" s="85"/>
      <c r="C10" s="85"/>
      <c r="D10" s="85"/>
      <c r="E10" s="85"/>
      <c r="F10" s="86" t="s">
        <v>9</v>
      </c>
      <c r="G10" s="86" t="s">
        <v>10</v>
      </c>
      <c r="H10" s="85"/>
    </row>
    <row r="11" spans="1:8" s="85" customFormat="1" ht="15.75">
      <c r="A11" s="87">
        <v>40162</v>
      </c>
      <c r="B11" s="88" t="s">
        <v>29</v>
      </c>
      <c r="C11" s="89" t="s">
        <v>67</v>
      </c>
      <c r="D11" s="90"/>
      <c r="E11" s="90"/>
      <c r="F11" s="91"/>
      <c r="G11" s="91">
        <v>2500000</v>
      </c>
      <c r="H11" s="92" t="s">
        <v>29</v>
      </c>
    </row>
    <row r="12" spans="1:8" s="85" customFormat="1" ht="15.75">
      <c r="A12" s="93"/>
      <c r="B12" s="88" t="s">
        <v>35</v>
      </c>
      <c r="C12" s="89" t="s">
        <v>67</v>
      </c>
      <c r="D12" s="90"/>
      <c r="E12" s="90"/>
      <c r="F12" s="91"/>
      <c r="G12" s="91">
        <v>500000</v>
      </c>
      <c r="H12" s="92" t="s">
        <v>35</v>
      </c>
    </row>
    <row r="13" spans="1:8" s="85" customFormat="1" ht="15.75">
      <c r="A13" s="93"/>
      <c r="B13" s="88" t="s">
        <v>23</v>
      </c>
      <c r="C13" s="89" t="s">
        <v>67</v>
      </c>
      <c r="D13" s="90"/>
      <c r="E13" s="90"/>
      <c r="F13" s="91">
        <v>3000000</v>
      </c>
      <c r="G13" s="91"/>
      <c r="H13" s="92" t="s">
        <v>23</v>
      </c>
    </row>
    <row r="14" spans="1:8" s="85" customFormat="1" ht="15.75">
      <c r="A14" s="93"/>
      <c r="B14" s="88" t="s">
        <v>23</v>
      </c>
      <c r="C14" s="89" t="s">
        <v>227</v>
      </c>
      <c r="D14" s="90"/>
      <c r="E14" s="90"/>
      <c r="F14" s="91"/>
      <c r="G14" s="91">
        <v>400000</v>
      </c>
      <c r="H14" s="92" t="s">
        <v>23</v>
      </c>
    </row>
    <row r="15" spans="1:8" s="85" customFormat="1" ht="30">
      <c r="A15" s="93"/>
      <c r="B15" s="94" t="s">
        <v>27</v>
      </c>
      <c r="C15" s="89" t="s">
        <v>67</v>
      </c>
      <c r="D15" s="89"/>
      <c r="E15" s="89"/>
      <c r="F15" s="95"/>
      <c r="G15" s="95">
        <v>1527000</v>
      </c>
      <c r="H15" s="92" t="s">
        <v>68</v>
      </c>
    </row>
    <row r="16" spans="1:8" s="85" customFormat="1" ht="15.75">
      <c r="A16" s="93"/>
      <c r="B16" s="94" t="s">
        <v>27</v>
      </c>
      <c r="C16" s="89" t="s">
        <v>227</v>
      </c>
      <c r="D16" s="89"/>
      <c r="E16" s="89"/>
      <c r="F16" s="95">
        <v>320000</v>
      </c>
      <c r="G16" s="95"/>
      <c r="H16" s="92" t="s">
        <v>228</v>
      </c>
    </row>
    <row r="17" spans="1:8" s="85" customFormat="1" ht="15.75">
      <c r="A17" s="93"/>
      <c r="B17" s="94" t="s">
        <v>27</v>
      </c>
      <c r="C17" s="89" t="s">
        <v>227</v>
      </c>
      <c r="D17" s="89"/>
      <c r="E17" s="89"/>
      <c r="F17" s="95">
        <v>80000</v>
      </c>
      <c r="G17" s="95"/>
      <c r="H17" s="92" t="s">
        <v>229</v>
      </c>
    </row>
    <row r="18" spans="1:8" s="85" customFormat="1" ht="30">
      <c r="A18" s="93"/>
      <c r="B18" s="94" t="s">
        <v>27</v>
      </c>
      <c r="C18" s="89" t="s">
        <v>67</v>
      </c>
      <c r="D18" s="89"/>
      <c r="E18" s="89"/>
      <c r="F18" s="95"/>
      <c r="G18" s="95">
        <v>305000</v>
      </c>
      <c r="H18" s="92" t="s">
        <v>69</v>
      </c>
    </row>
    <row r="19" spans="1:8" s="85" customFormat="1" ht="15.75">
      <c r="A19" s="93"/>
      <c r="B19" s="88" t="s">
        <v>28</v>
      </c>
      <c r="C19" s="89"/>
      <c r="D19" s="90"/>
      <c r="E19" s="90"/>
      <c r="F19" s="91">
        <f>SUM(F15:F18)</f>
        <v>400000</v>
      </c>
      <c r="G19" s="91">
        <f>SUM(G15:G18)</f>
        <v>1832000</v>
      </c>
      <c r="H19" s="92"/>
    </row>
    <row r="20" spans="1:8" s="85" customFormat="1" ht="31.5">
      <c r="A20" s="93"/>
      <c r="B20" s="88" t="s">
        <v>225</v>
      </c>
      <c r="C20" s="89" t="s">
        <v>67</v>
      </c>
      <c r="D20" s="90"/>
      <c r="E20" s="90"/>
      <c r="F20" s="91">
        <v>1832000</v>
      </c>
      <c r="G20" s="91"/>
      <c r="H20" s="92" t="s">
        <v>70</v>
      </c>
    </row>
    <row r="21" spans="1:8" s="85" customFormat="1" ht="15.75">
      <c r="A21" s="93"/>
      <c r="B21" s="88" t="s">
        <v>14</v>
      </c>
      <c r="C21" s="90"/>
      <c r="D21" s="90"/>
      <c r="E21" s="90"/>
      <c r="F21" s="91">
        <f>F11+F12+F13+F19+F20</f>
        <v>5232000</v>
      </c>
      <c r="G21" s="91">
        <f>G11+G12+G13+G19+G20+G14</f>
        <v>5232000</v>
      </c>
      <c r="H21" s="96"/>
    </row>
    <row r="22" spans="1:8" s="82" customFormat="1" ht="15.75">
      <c r="A22" s="97"/>
      <c r="B22" s="98" t="s">
        <v>21</v>
      </c>
      <c r="C22" s="99"/>
      <c r="D22" s="99"/>
      <c r="E22" s="99"/>
      <c r="F22" s="172">
        <f>F21-G21</f>
        <v>0</v>
      </c>
      <c r="G22" s="172"/>
      <c r="H22" s="100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A2:B2"/>
    <mergeCell ref="F1:H1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88"/>
  <sheetViews>
    <sheetView workbookViewId="0" topLeftCell="A1">
      <selection activeCell="C12" sqref="C12"/>
    </sheetView>
  </sheetViews>
  <sheetFormatPr defaultColWidth="9.00390625" defaultRowHeight="15.75"/>
  <cols>
    <col min="1" max="1" width="9.875" style="0" bestFit="1" customWidth="1"/>
    <col min="2" max="2" width="20.87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53</v>
      </c>
      <c r="B1" s="182"/>
      <c r="C1" s="175"/>
      <c r="F1" s="169" t="s">
        <v>33</v>
      </c>
      <c r="G1" s="169"/>
      <c r="H1" s="169"/>
    </row>
    <row r="2" spans="1:3" ht="15.75">
      <c r="A2" s="182" t="s">
        <v>1</v>
      </c>
      <c r="B2" s="182"/>
      <c r="C2" s="175"/>
    </row>
    <row r="3" spans="1:2" ht="15.75">
      <c r="A3" s="25"/>
      <c r="B3" s="25"/>
    </row>
    <row r="4" spans="1:8" ht="15.75">
      <c r="A4" s="179" t="s">
        <v>2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79" t="s">
        <v>8</v>
      </c>
      <c r="G7" s="179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7.75" customHeight="1">
      <c r="A9" s="2"/>
      <c r="B9" s="2"/>
      <c r="C9" s="2"/>
      <c r="D9" s="2"/>
      <c r="E9" s="2"/>
      <c r="F9" s="4"/>
      <c r="G9" s="4"/>
      <c r="H9" s="2"/>
    </row>
    <row r="10" spans="1:8" s="19" customFormat="1" ht="15.75">
      <c r="A10" s="30">
        <v>40232</v>
      </c>
      <c r="B10" s="26" t="s">
        <v>24</v>
      </c>
      <c r="C10" s="14" t="s">
        <v>232</v>
      </c>
      <c r="D10" s="14"/>
      <c r="E10" s="14"/>
      <c r="F10" s="7"/>
      <c r="G10" s="7">
        <v>220000</v>
      </c>
      <c r="H10" s="13" t="s">
        <v>51</v>
      </c>
    </row>
    <row r="11" spans="1:8" s="19" customFormat="1" ht="26.25">
      <c r="A11" s="33"/>
      <c r="B11" s="26" t="s">
        <v>24</v>
      </c>
      <c r="C11" s="14" t="s">
        <v>238</v>
      </c>
      <c r="D11" s="14"/>
      <c r="E11" s="14"/>
      <c r="F11" s="7">
        <v>208000</v>
      </c>
      <c r="G11" s="7"/>
      <c r="H11" s="71" t="s">
        <v>355</v>
      </c>
    </row>
    <row r="12" spans="1:8" s="2" customFormat="1" ht="29.25">
      <c r="A12" s="33"/>
      <c r="B12" s="16" t="s">
        <v>37</v>
      </c>
      <c r="C12" s="15"/>
      <c r="D12" s="15"/>
      <c r="E12" s="15"/>
      <c r="F12" s="10">
        <f>SUM(F10:F11)</f>
        <v>208000</v>
      </c>
      <c r="G12" s="10">
        <f>SUM(G10:G11)</f>
        <v>220000</v>
      </c>
      <c r="H12" s="34"/>
    </row>
    <row r="13" spans="1:8" ht="15.75">
      <c r="A13" s="8"/>
      <c r="B13" s="9" t="s">
        <v>21</v>
      </c>
      <c r="C13" s="6"/>
      <c r="D13" s="6"/>
      <c r="E13" s="6"/>
      <c r="F13" s="181">
        <f>F12-G12</f>
        <v>-12000</v>
      </c>
      <c r="G13" s="181"/>
      <c r="H13" s="12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</sheetData>
  <mergeCells count="7">
    <mergeCell ref="F13:G13"/>
    <mergeCell ref="A5:H5"/>
    <mergeCell ref="F7:G7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91"/>
  <sheetViews>
    <sheetView workbookViewId="0" topLeftCell="A1">
      <selection activeCell="A1" sqref="A1:H17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53</v>
      </c>
      <c r="B1" s="182"/>
      <c r="F1" s="169" t="s">
        <v>34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13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3</v>
      </c>
      <c r="B4" s="179"/>
      <c r="C4" s="179"/>
      <c r="D4" s="179"/>
      <c r="E4" s="179"/>
      <c r="F4" s="179"/>
      <c r="G4" s="179"/>
      <c r="H4" s="17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19" customFormat="1" ht="15.75">
      <c r="A8" s="30">
        <v>40232</v>
      </c>
      <c r="B8" s="26" t="s">
        <v>29</v>
      </c>
      <c r="C8" s="14" t="s">
        <v>232</v>
      </c>
      <c r="D8" s="14"/>
      <c r="E8" s="14"/>
      <c r="F8" s="7"/>
      <c r="G8" s="7">
        <v>220000</v>
      </c>
      <c r="H8" s="13" t="s">
        <v>29</v>
      </c>
    </row>
    <row r="9" spans="1:8" s="19" customFormat="1" ht="15.75">
      <c r="A9" s="30"/>
      <c r="B9" s="26" t="s">
        <v>29</v>
      </c>
      <c r="C9" s="14" t="s">
        <v>238</v>
      </c>
      <c r="D9" s="14"/>
      <c r="E9" s="14"/>
      <c r="F9" s="7">
        <v>181000</v>
      </c>
      <c r="G9" s="7"/>
      <c r="H9" s="13" t="s">
        <v>342</v>
      </c>
    </row>
    <row r="10" spans="1:8" s="2" customFormat="1" ht="15.75">
      <c r="A10" s="33"/>
      <c r="B10" s="27" t="s">
        <v>36</v>
      </c>
      <c r="C10" s="15"/>
      <c r="D10" s="15"/>
      <c r="E10" s="15"/>
      <c r="F10" s="10">
        <f>SUM(F8:F9)</f>
        <v>181000</v>
      </c>
      <c r="G10" s="10">
        <f>SUM(G8:G8)</f>
        <v>220000</v>
      </c>
      <c r="H10" s="34"/>
    </row>
    <row r="11" spans="1:8" s="19" customFormat="1" ht="15.75">
      <c r="A11" s="30"/>
      <c r="B11" s="27" t="s">
        <v>35</v>
      </c>
      <c r="C11" s="14" t="s">
        <v>238</v>
      </c>
      <c r="D11" s="14"/>
      <c r="E11" s="14"/>
      <c r="F11" s="10">
        <v>27000</v>
      </c>
      <c r="G11" s="7"/>
      <c r="H11" s="13" t="s">
        <v>342</v>
      </c>
    </row>
    <row r="12" spans="1:8" ht="15.75">
      <c r="A12" s="8"/>
      <c r="B12" s="9" t="s">
        <v>14</v>
      </c>
      <c r="C12" s="6"/>
      <c r="D12" s="6"/>
      <c r="E12" s="6"/>
      <c r="F12" s="11">
        <f>SUM(F10:F11)</f>
        <v>208000</v>
      </c>
      <c r="G12" s="11">
        <f>SUM(G10:G11)</f>
        <v>220000</v>
      </c>
      <c r="H12" s="12"/>
    </row>
    <row r="13" spans="1:8" ht="15.75">
      <c r="A13" s="8"/>
      <c r="B13" s="9" t="s">
        <v>21</v>
      </c>
      <c r="C13" s="6"/>
      <c r="D13" s="6"/>
      <c r="E13" s="6"/>
      <c r="F13" s="181">
        <f>F12-G12</f>
        <v>-12000</v>
      </c>
      <c r="G13" s="181"/>
      <c r="H13" s="12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4:H4"/>
    <mergeCell ref="F6:G6"/>
    <mergeCell ref="F13:G13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workbookViewId="0" topLeftCell="A1">
      <selection activeCell="C22" sqref="C22"/>
    </sheetView>
  </sheetViews>
  <sheetFormatPr defaultColWidth="9.00390625" defaultRowHeight="15.75"/>
  <cols>
    <col min="1" max="1" width="8.875" style="0" bestFit="1" customWidth="1"/>
    <col min="2" max="2" width="18.125" style="0" customWidth="1"/>
    <col min="3" max="3" width="19.625" style="0" customWidth="1"/>
    <col min="4" max="4" width="12.75390625" style="0" customWidth="1"/>
    <col min="5" max="5" width="11.875" style="0" customWidth="1"/>
    <col min="6" max="6" width="12.00390625" style="0" customWidth="1"/>
    <col min="7" max="7" width="10.125" style="0" customWidth="1"/>
    <col min="8" max="8" width="26.875" style="0" customWidth="1"/>
  </cols>
  <sheetData>
    <row r="1" spans="1:8" ht="15.75">
      <c r="A1" s="182" t="s">
        <v>53</v>
      </c>
      <c r="B1" s="182"/>
      <c r="F1" s="169" t="s">
        <v>356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13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3</v>
      </c>
      <c r="B4" s="179"/>
      <c r="C4" s="179"/>
      <c r="D4" s="179"/>
      <c r="E4" s="179"/>
      <c r="F4" s="179"/>
      <c r="G4" s="179"/>
      <c r="H4" s="17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30">
        <v>40232</v>
      </c>
      <c r="B8" s="26" t="s">
        <v>27</v>
      </c>
      <c r="C8" s="14" t="s">
        <v>357</v>
      </c>
      <c r="D8" s="14"/>
      <c r="E8" s="14"/>
      <c r="F8" s="7"/>
      <c r="G8" s="7">
        <v>24000</v>
      </c>
      <c r="H8" s="71" t="s">
        <v>358</v>
      </c>
    </row>
    <row r="9" spans="1:8" ht="21.75" customHeight="1">
      <c r="A9" s="30"/>
      <c r="B9" s="26" t="s">
        <v>27</v>
      </c>
      <c r="C9" s="14" t="s">
        <v>357</v>
      </c>
      <c r="D9" s="14"/>
      <c r="E9" s="14"/>
      <c r="F9" s="7">
        <v>24000</v>
      </c>
      <c r="G9" s="7"/>
      <c r="H9" s="71" t="s">
        <v>361</v>
      </c>
    </row>
    <row r="10" spans="1:8" ht="21.75" customHeight="1">
      <c r="A10" s="30"/>
      <c r="B10" s="26" t="s">
        <v>27</v>
      </c>
      <c r="C10" s="14" t="s">
        <v>357</v>
      </c>
      <c r="D10" s="14"/>
      <c r="E10" s="14"/>
      <c r="F10" s="7"/>
      <c r="G10" s="7">
        <v>24000</v>
      </c>
      <c r="H10" s="71" t="s">
        <v>359</v>
      </c>
    </row>
    <row r="11" spans="1:8" ht="21.75" customHeight="1">
      <c r="A11" s="30"/>
      <c r="B11" s="26" t="s">
        <v>27</v>
      </c>
      <c r="C11" s="14" t="s">
        <v>357</v>
      </c>
      <c r="D11" s="14"/>
      <c r="E11" s="14"/>
      <c r="F11" s="7">
        <v>24000</v>
      </c>
      <c r="G11" s="7"/>
      <c r="H11" s="71" t="s">
        <v>360</v>
      </c>
    </row>
    <row r="12" spans="1:8" ht="30.75" customHeight="1">
      <c r="A12" s="33"/>
      <c r="B12" s="16" t="s">
        <v>28</v>
      </c>
      <c r="C12" s="15"/>
      <c r="D12" s="15"/>
      <c r="E12" s="15"/>
      <c r="F12" s="10">
        <f>SUM(F8:F11)</f>
        <v>48000</v>
      </c>
      <c r="G12" s="10">
        <f>SUM(G8:G11)</f>
        <v>48000</v>
      </c>
      <c r="H12" s="34"/>
    </row>
    <row r="13" spans="1:8" ht="15.75">
      <c r="A13" s="8"/>
      <c r="B13" s="9" t="s">
        <v>21</v>
      </c>
      <c r="C13" s="6"/>
      <c r="D13" s="6"/>
      <c r="E13" s="6"/>
      <c r="F13" s="181">
        <f>F12-G12</f>
        <v>0</v>
      </c>
      <c r="G13" s="181"/>
      <c r="H13" s="12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</sheetData>
  <mergeCells count="7">
    <mergeCell ref="A4:H4"/>
    <mergeCell ref="F6:G6"/>
    <mergeCell ref="F13:G13"/>
    <mergeCell ref="A1:B1"/>
    <mergeCell ref="F1:H1"/>
    <mergeCell ref="A2:B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workbookViewId="0" topLeftCell="A1">
      <selection activeCell="F21" sqref="F21"/>
    </sheetView>
  </sheetViews>
  <sheetFormatPr defaultColWidth="9.00390625" defaultRowHeight="15.75"/>
  <cols>
    <col min="1" max="1" width="9.875" style="0" bestFit="1" customWidth="1"/>
    <col min="2" max="2" width="21.37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43</v>
      </c>
      <c r="B1" s="182"/>
      <c r="F1" s="169" t="s">
        <v>44</v>
      </c>
      <c r="G1" s="169"/>
      <c r="H1" s="169"/>
    </row>
    <row r="2" spans="1:2" ht="15.75">
      <c r="A2" s="182" t="s">
        <v>1</v>
      </c>
      <c r="B2" s="182"/>
    </row>
    <row r="3" spans="1:2" ht="15.75">
      <c r="A3" s="25"/>
      <c r="B3" s="25"/>
    </row>
    <row r="4" spans="1:8" ht="15.75">
      <c r="A4" s="179" t="s">
        <v>2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26.25">
      <c r="A11" s="30">
        <v>40232</v>
      </c>
      <c r="B11" s="26" t="s">
        <v>24</v>
      </c>
      <c r="C11" s="14" t="s">
        <v>238</v>
      </c>
      <c r="D11" s="15"/>
      <c r="E11" s="15"/>
      <c r="F11" s="7">
        <v>78000</v>
      </c>
      <c r="G11" s="10"/>
      <c r="H11" s="71" t="s">
        <v>362</v>
      </c>
    </row>
    <row r="12" spans="1:8" s="19" customFormat="1" ht="30">
      <c r="A12" s="30"/>
      <c r="B12" s="26" t="s">
        <v>24</v>
      </c>
      <c r="C12" s="14" t="s">
        <v>302</v>
      </c>
      <c r="D12" s="14"/>
      <c r="E12" s="14"/>
      <c r="F12" s="7">
        <v>9000</v>
      </c>
      <c r="G12" s="7"/>
      <c r="H12" s="13" t="s">
        <v>363</v>
      </c>
    </row>
    <row r="13" spans="1:8" s="2" customFormat="1" ht="31.5">
      <c r="A13" s="33"/>
      <c r="B13" s="27" t="s">
        <v>37</v>
      </c>
      <c r="C13" s="15"/>
      <c r="D13" s="15"/>
      <c r="E13" s="15"/>
      <c r="F13" s="10">
        <f>SUM(F11:F12)</f>
        <v>87000</v>
      </c>
      <c r="G13" s="10">
        <f>SUM(G12:G12)</f>
        <v>0</v>
      </c>
      <c r="H13" s="34"/>
    </row>
    <row r="14" spans="1:8" ht="15.75">
      <c r="A14" s="8"/>
      <c r="B14" s="9" t="s">
        <v>21</v>
      </c>
      <c r="C14" s="6"/>
      <c r="D14" s="6"/>
      <c r="E14" s="6"/>
      <c r="F14" s="181">
        <f>F13-G13</f>
        <v>87000</v>
      </c>
      <c r="G14" s="181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H89"/>
  <sheetViews>
    <sheetView workbookViewId="0" topLeftCell="A1">
      <selection activeCell="C14" sqref="C14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43</v>
      </c>
      <c r="B1" s="182"/>
      <c r="F1" s="169" t="s">
        <v>45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364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18</v>
      </c>
      <c r="B4" s="179"/>
      <c r="C4" s="179"/>
      <c r="D4" s="179"/>
      <c r="E4" s="179"/>
      <c r="F4" s="179"/>
      <c r="G4" s="179"/>
      <c r="H4" s="17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30">
        <v>40232</v>
      </c>
      <c r="B8" s="26" t="s">
        <v>24</v>
      </c>
      <c r="C8" s="14" t="s">
        <v>288</v>
      </c>
      <c r="D8" s="14"/>
      <c r="E8" s="14"/>
      <c r="F8" s="7"/>
      <c r="G8" s="7">
        <v>150000</v>
      </c>
      <c r="H8" s="13" t="s">
        <v>365</v>
      </c>
    </row>
    <row r="9" spans="1:8" ht="15.75">
      <c r="A9" s="30"/>
      <c r="B9" s="26" t="s">
        <v>24</v>
      </c>
      <c r="C9" s="14" t="s">
        <v>288</v>
      </c>
      <c r="D9" s="14"/>
      <c r="E9" s="14"/>
      <c r="F9" s="7">
        <v>150000</v>
      </c>
      <c r="G9" s="7"/>
      <c r="H9" s="13" t="s">
        <v>366</v>
      </c>
    </row>
    <row r="10" spans="1:8" s="2" customFormat="1" ht="15.75">
      <c r="A10" s="33"/>
      <c r="B10" s="27" t="s">
        <v>367</v>
      </c>
      <c r="C10" s="15"/>
      <c r="D10" s="15"/>
      <c r="E10" s="15"/>
      <c r="F10" s="10">
        <f>SUM(F8:F9)</f>
        <v>150000</v>
      </c>
      <c r="G10" s="10">
        <f>SUM(G8:G9)</f>
        <v>150000</v>
      </c>
      <c r="H10" s="34"/>
    </row>
    <row r="11" spans="1:8" ht="15.75">
      <c r="A11" s="8"/>
      <c r="B11" s="9" t="s">
        <v>21</v>
      </c>
      <c r="C11" s="6"/>
      <c r="D11" s="6"/>
      <c r="E11" s="6"/>
      <c r="F11" s="181">
        <f>F10-G10</f>
        <v>0</v>
      </c>
      <c r="G11" s="181"/>
      <c r="H11" s="12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</sheetData>
  <mergeCells count="7">
    <mergeCell ref="A4:H4"/>
    <mergeCell ref="F6:G6"/>
    <mergeCell ref="F11:G11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H95"/>
  <sheetViews>
    <sheetView workbookViewId="0" topLeftCell="A1">
      <selection activeCell="D21" sqref="D21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43</v>
      </c>
      <c r="B1" s="182"/>
      <c r="C1" s="38"/>
      <c r="F1" s="169" t="s">
        <v>56</v>
      </c>
      <c r="G1" s="169"/>
      <c r="H1" s="169"/>
    </row>
    <row r="2" spans="1:3" ht="15.75">
      <c r="A2" s="182" t="s">
        <v>1</v>
      </c>
      <c r="B2" s="182"/>
      <c r="C2" s="38"/>
    </row>
    <row r="3" spans="1:2" ht="15.75">
      <c r="A3" s="25"/>
      <c r="B3" s="25"/>
    </row>
    <row r="4" spans="1:8" ht="15.75">
      <c r="A4" s="179" t="s">
        <v>13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40232</v>
      </c>
      <c r="B11" s="27" t="s">
        <v>29</v>
      </c>
      <c r="C11" s="14" t="s">
        <v>238</v>
      </c>
      <c r="D11" s="14"/>
      <c r="E11" s="14"/>
      <c r="F11" s="10">
        <v>68000</v>
      </c>
      <c r="G11" s="7"/>
      <c r="H11" s="13" t="s">
        <v>368</v>
      </c>
    </row>
    <row r="12" spans="1:8" ht="15.75">
      <c r="A12" s="33"/>
      <c r="B12" s="27" t="s">
        <v>369</v>
      </c>
      <c r="C12" s="14" t="s">
        <v>238</v>
      </c>
      <c r="D12" s="14"/>
      <c r="E12" s="14"/>
      <c r="F12" s="10">
        <v>10000</v>
      </c>
      <c r="G12" s="7"/>
      <c r="H12" s="13" t="s">
        <v>368</v>
      </c>
    </row>
    <row r="13" spans="1:8" ht="26.25">
      <c r="A13" s="33"/>
      <c r="B13" s="26" t="s">
        <v>23</v>
      </c>
      <c r="C13" s="14" t="s">
        <v>302</v>
      </c>
      <c r="D13" s="14"/>
      <c r="E13" s="14"/>
      <c r="F13" s="7">
        <v>3000</v>
      </c>
      <c r="G13" s="7"/>
      <c r="H13" s="71" t="s">
        <v>370</v>
      </c>
    </row>
    <row r="14" spans="1:8" ht="26.25">
      <c r="A14" s="33"/>
      <c r="B14" s="26" t="s">
        <v>372</v>
      </c>
      <c r="C14" s="14" t="s">
        <v>302</v>
      </c>
      <c r="D14" s="14"/>
      <c r="E14" s="14"/>
      <c r="F14" s="7">
        <v>6000</v>
      </c>
      <c r="G14" s="7"/>
      <c r="H14" s="71" t="s">
        <v>371</v>
      </c>
    </row>
    <row r="15" spans="1:8" ht="15.75">
      <c r="A15" s="33"/>
      <c r="B15" s="27" t="s">
        <v>65</v>
      </c>
      <c r="C15" s="14"/>
      <c r="D15" s="14"/>
      <c r="E15" s="14"/>
      <c r="F15" s="10">
        <f>SUM(F13:F14)</f>
        <v>9000</v>
      </c>
      <c r="G15" s="7"/>
      <c r="H15" s="71"/>
    </row>
    <row r="16" spans="1:8" s="2" customFormat="1" ht="15.75">
      <c r="A16" s="33"/>
      <c r="B16" s="27" t="s">
        <v>14</v>
      </c>
      <c r="C16" s="15"/>
      <c r="D16" s="15"/>
      <c r="E16" s="15"/>
      <c r="F16" s="10">
        <f>F11+F12+F15</f>
        <v>87000</v>
      </c>
      <c r="G16" s="10">
        <f>SUM(G11:G12)</f>
        <v>0</v>
      </c>
      <c r="H16" s="34"/>
    </row>
    <row r="17" spans="1:8" ht="15.75">
      <c r="A17" s="8"/>
      <c r="B17" s="9" t="s">
        <v>21</v>
      </c>
      <c r="C17" s="6"/>
      <c r="D17" s="6"/>
      <c r="E17" s="6"/>
      <c r="F17" s="181">
        <f>F16-G16</f>
        <v>87000</v>
      </c>
      <c r="G17" s="181"/>
      <c r="H17" s="12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A1:B1"/>
    <mergeCell ref="A2:B2"/>
    <mergeCell ref="F1:H1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workbookViewId="0" topLeftCell="A1">
      <selection activeCell="H29" sqref="H28:H29"/>
    </sheetView>
  </sheetViews>
  <sheetFormatPr defaultColWidth="9.00390625" defaultRowHeight="15.75"/>
  <cols>
    <col min="2" max="2" width="25.50390625" style="0" customWidth="1"/>
    <col min="3" max="3" width="18.875" style="0" customWidth="1"/>
    <col min="4" max="4" width="10.50390625" style="0" customWidth="1"/>
    <col min="5" max="5" width="9.875" style="0" customWidth="1"/>
    <col min="6" max="6" width="9.50390625" style="0" customWidth="1"/>
    <col min="8" max="8" width="27.625" style="0" customWidth="1"/>
  </cols>
  <sheetData>
    <row r="1" spans="1:8" ht="15.75">
      <c r="A1" s="182" t="s">
        <v>43</v>
      </c>
      <c r="B1" s="182"/>
      <c r="C1" s="38"/>
      <c r="F1" s="169" t="s">
        <v>373</v>
      </c>
      <c r="G1" s="169"/>
      <c r="H1" s="169"/>
    </row>
    <row r="2" spans="1:3" ht="15.75">
      <c r="A2" s="182" t="s">
        <v>1</v>
      </c>
      <c r="B2" s="182"/>
      <c r="C2" s="38"/>
    </row>
    <row r="3" spans="1:2" ht="15.75">
      <c r="A3" s="25"/>
      <c r="B3" s="25"/>
    </row>
    <row r="4" spans="1:8" ht="15.75">
      <c r="A4" s="179" t="s">
        <v>13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18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40232</v>
      </c>
      <c r="B11" s="27" t="s">
        <v>23</v>
      </c>
      <c r="C11" s="14" t="s">
        <v>288</v>
      </c>
      <c r="D11" s="14"/>
      <c r="E11" s="14"/>
      <c r="F11" s="10"/>
      <c r="G11" s="10">
        <v>150000</v>
      </c>
      <c r="H11" s="13" t="s">
        <v>23</v>
      </c>
    </row>
    <row r="12" spans="1:8" ht="15.75">
      <c r="A12" s="33"/>
      <c r="B12" s="26" t="s">
        <v>27</v>
      </c>
      <c r="C12" s="14" t="s">
        <v>288</v>
      </c>
      <c r="D12" s="14"/>
      <c r="E12" s="14"/>
      <c r="F12" s="7">
        <v>120000</v>
      </c>
      <c r="G12" s="7"/>
      <c r="H12" s="13" t="s">
        <v>374</v>
      </c>
    </row>
    <row r="13" spans="1:8" ht="15.75">
      <c r="A13" s="33"/>
      <c r="B13" s="26" t="s">
        <v>27</v>
      </c>
      <c r="C13" s="14" t="s">
        <v>288</v>
      </c>
      <c r="D13" s="14"/>
      <c r="E13" s="14"/>
      <c r="F13" s="7">
        <v>30000</v>
      </c>
      <c r="G13" s="7"/>
      <c r="H13" s="13" t="s">
        <v>375</v>
      </c>
    </row>
    <row r="14" spans="1:8" ht="21.75" customHeight="1">
      <c r="A14" s="33"/>
      <c r="B14" s="16" t="s">
        <v>28</v>
      </c>
      <c r="C14" s="14"/>
      <c r="D14" s="14"/>
      <c r="E14" s="14"/>
      <c r="F14" s="10">
        <f>SUM(F12:F13)</f>
        <v>150000</v>
      </c>
      <c r="G14" s="7"/>
      <c r="H14" s="71"/>
    </row>
    <row r="15" spans="1:8" s="2" customFormat="1" ht="15.75">
      <c r="A15" s="33"/>
      <c r="B15" s="27" t="s">
        <v>14</v>
      </c>
      <c r="C15" s="15"/>
      <c r="D15" s="15"/>
      <c r="E15" s="15"/>
      <c r="F15" s="10">
        <f>SUM(F14)</f>
        <v>150000</v>
      </c>
      <c r="G15" s="10">
        <f>SUM(G11:G12)</f>
        <v>150000</v>
      </c>
      <c r="H15" s="34"/>
    </row>
    <row r="16" spans="1:8" ht="15.75">
      <c r="A16" s="8"/>
      <c r="B16" s="9" t="s">
        <v>21</v>
      </c>
      <c r="C16" s="6"/>
      <c r="D16" s="6"/>
      <c r="E16" s="6"/>
      <c r="F16" s="181">
        <f>F15-G15</f>
        <v>0</v>
      </c>
      <c r="G16" s="181"/>
      <c r="H16" s="12"/>
    </row>
    <row r="17" spans="6:7" ht="15.75">
      <c r="F17" s="1"/>
      <c r="G17" s="1"/>
    </row>
    <row r="18" spans="6:7" ht="15.75">
      <c r="F18" s="1"/>
      <c r="G18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07"/>
  <sheetViews>
    <sheetView workbookViewId="0" topLeftCell="A7">
      <selection activeCell="E12" sqref="E1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8.37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177" t="s">
        <v>0</v>
      </c>
      <c r="B1" s="177"/>
      <c r="F1" s="176" t="s">
        <v>17</v>
      </c>
      <c r="G1" s="176"/>
      <c r="H1" s="176"/>
    </row>
    <row r="2" spans="1:2" ht="15.75" customHeight="1">
      <c r="A2" s="177" t="s">
        <v>1</v>
      </c>
      <c r="B2" s="177"/>
    </row>
    <row r="3" spans="1:2" ht="25.5" customHeight="1">
      <c r="A3" s="28"/>
      <c r="B3" s="28"/>
    </row>
    <row r="4" spans="1:8" ht="14.25" customHeight="1">
      <c r="A4" s="180" t="s">
        <v>2</v>
      </c>
      <c r="B4" s="180"/>
      <c r="C4" s="180"/>
      <c r="D4" s="180"/>
      <c r="E4" s="180"/>
      <c r="F4" s="180"/>
      <c r="G4" s="180"/>
      <c r="H4" s="180"/>
    </row>
    <row r="5" spans="1:8" ht="13.5" customHeight="1">
      <c r="A5" s="180" t="s">
        <v>18</v>
      </c>
      <c r="B5" s="180"/>
      <c r="C5" s="180"/>
      <c r="D5" s="180"/>
      <c r="E5" s="180"/>
      <c r="F5" s="180"/>
      <c r="G5" s="180"/>
      <c r="H5" s="180"/>
    </row>
    <row r="6" ht="36.7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79" t="s">
        <v>8</v>
      </c>
      <c r="G7" s="179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s="2" customFormat="1" ht="33" customHeight="1">
      <c r="A9" s="30">
        <v>40232</v>
      </c>
      <c r="B9" s="20" t="s">
        <v>247</v>
      </c>
      <c r="C9" s="20" t="s">
        <v>257</v>
      </c>
      <c r="D9" s="101" t="s">
        <v>383</v>
      </c>
      <c r="E9" s="18"/>
      <c r="F9" s="10"/>
      <c r="G9" s="7">
        <v>1000</v>
      </c>
      <c r="H9" s="13" t="s">
        <v>384</v>
      </c>
    </row>
    <row r="10" spans="1:8" s="2" customFormat="1" ht="33" customHeight="1">
      <c r="A10" s="30"/>
      <c r="B10" s="20" t="s">
        <v>247</v>
      </c>
      <c r="C10" s="20" t="s">
        <v>257</v>
      </c>
      <c r="D10" s="46" t="s">
        <v>385</v>
      </c>
      <c r="E10" s="18"/>
      <c r="F10" s="10"/>
      <c r="G10" s="7">
        <v>1000</v>
      </c>
      <c r="H10" s="13" t="s">
        <v>245</v>
      </c>
    </row>
    <row r="11" spans="1:8" s="2" customFormat="1" ht="33" customHeight="1">
      <c r="A11" s="30"/>
      <c r="B11" s="20" t="s">
        <v>247</v>
      </c>
      <c r="C11" s="20" t="s">
        <v>257</v>
      </c>
      <c r="D11" s="46" t="s">
        <v>386</v>
      </c>
      <c r="E11" s="18"/>
      <c r="F11" s="10"/>
      <c r="G11" s="7">
        <v>1000</v>
      </c>
      <c r="H11" s="13" t="s">
        <v>246</v>
      </c>
    </row>
    <row r="12" spans="1:8" s="2" customFormat="1" ht="33" customHeight="1">
      <c r="A12" s="30"/>
      <c r="B12" s="20" t="s">
        <v>247</v>
      </c>
      <c r="C12" s="20" t="s">
        <v>257</v>
      </c>
      <c r="D12" s="46" t="s">
        <v>395</v>
      </c>
      <c r="E12" s="18"/>
      <c r="F12" s="10"/>
      <c r="G12" s="7">
        <v>120000</v>
      </c>
      <c r="H12" s="13" t="s">
        <v>246</v>
      </c>
    </row>
    <row r="13" spans="1:8" s="2" customFormat="1" ht="33" customHeight="1">
      <c r="A13" s="39"/>
      <c r="B13" s="16" t="s">
        <v>248</v>
      </c>
      <c r="C13" s="50"/>
      <c r="D13" s="18"/>
      <c r="E13" s="18"/>
      <c r="F13" s="10"/>
      <c r="G13" s="10">
        <f>SUM(G9:G12)</f>
        <v>123000</v>
      </c>
      <c r="H13" s="13"/>
    </row>
    <row r="14" spans="1:8" s="2" customFormat="1" ht="33" customHeight="1">
      <c r="A14" s="39"/>
      <c r="B14" s="16" t="s">
        <v>249</v>
      </c>
      <c r="C14" s="20" t="s">
        <v>257</v>
      </c>
      <c r="D14" s="20" t="s">
        <v>250</v>
      </c>
      <c r="E14" s="18"/>
      <c r="F14" s="10">
        <v>123000</v>
      </c>
      <c r="G14" s="10"/>
      <c r="H14" s="13" t="s">
        <v>251</v>
      </c>
    </row>
    <row r="15" spans="1:8" s="2" customFormat="1" ht="33" customHeight="1">
      <c r="A15" s="66"/>
      <c r="B15" s="16" t="s">
        <v>249</v>
      </c>
      <c r="C15" s="20" t="s">
        <v>257</v>
      </c>
      <c r="D15" s="46" t="s">
        <v>387</v>
      </c>
      <c r="E15" s="18"/>
      <c r="F15" s="10"/>
      <c r="G15" s="10">
        <v>14231000</v>
      </c>
      <c r="H15" s="13" t="s">
        <v>252</v>
      </c>
    </row>
    <row r="16" spans="1:8" s="2" customFormat="1" ht="33" customHeight="1">
      <c r="A16" s="66"/>
      <c r="B16" s="20" t="s">
        <v>249</v>
      </c>
      <c r="C16" s="20" t="s">
        <v>257</v>
      </c>
      <c r="D16" s="46" t="s">
        <v>250</v>
      </c>
      <c r="E16" s="18"/>
      <c r="F16" s="7">
        <v>1902000</v>
      </c>
      <c r="G16" s="7"/>
      <c r="H16" s="13" t="s">
        <v>253</v>
      </c>
    </row>
    <row r="17" spans="1:8" s="2" customFormat="1" ht="33" customHeight="1">
      <c r="A17" s="66"/>
      <c r="B17" s="20" t="s">
        <v>249</v>
      </c>
      <c r="C17" s="20" t="s">
        <v>257</v>
      </c>
      <c r="D17" s="20" t="s">
        <v>388</v>
      </c>
      <c r="E17" s="18"/>
      <c r="F17" s="7">
        <v>4711000</v>
      </c>
      <c r="G17" s="7"/>
      <c r="H17" s="13" t="s">
        <v>254</v>
      </c>
    </row>
    <row r="18" spans="1:8" s="2" customFormat="1" ht="33" customHeight="1">
      <c r="A18" s="66"/>
      <c r="B18" s="20" t="s">
        <v>249</v>
      </c>
      <c r="C18" s="20" t="s">
        <v>257</v>
      </c>
      <c r="D18" s="46" t="s">
        <v>389</v>
      </c>
      <c r="E18" s="18"/>
      <c r="F18" s="7">
        <v>1097000</v>
      </c>
      <c r="G18" s="7"/>
      <c r="H18" s="13" t="s">
        <v>255</v>
      </c>
    </row>
    <row r="19" spans="1:8" s="2" customFormat="1" ht="33" customHeight="1">
      <c r="A19" s="66"/>
      <c r="B19" s="20" t="s">
        <v>249</v>
      </c>
      <c r="C19" s="20" t="s">
        <v>257</v>
      </c>
      <c r="D19" s="46" t="s">
        <v>390</v>
      </c>
      <c r="E19" s="18"/>
      <c r="F19" s="7">
        <v>1097000</v>
      </c>
      <c r="G19" s="7"/>
      <c r="H19" s="13" t="s">
        <v>255</v>
      </c>
    </row>
    <row r="20" spans="1:8" s="2" customFormat="1" ht="33" customHeight="1">
      <c r="A20" s="66"/>
      <c r="B20" s="20" t="s">
        <v>249</v>
      </c>
      <c r="C20" s="20" t="s">
        <v>257</v>
      </c>
      <c r="D20" s="46" t="s">
        <v>250</v>
      </c>
      <c r="E20" s="18"/>
      <c r="F20" s="7">
        <v>4801000</v>
      </c>
      <c r="G20" s="7"/>
      <c r="H20" s="13" t="s">
        <v>253</v>
      </c>
    </row>
    <row r="21" spans="1:8" s="2" customFormat="1" ht="33" customHeight="1">
      <c r="A21" s="66"/>
      <c r="B21" s="20" t="s">
        <v>249</v>
      </c>
      <c r="C21" s="20" t="s">
        <v>257</v>
      </c>
      <c r="D21" s="46" t="s">
        <v>391</v>
      </c>
      <c r="E21" s="18"/>
      <c r="F21" s="7">
        <v>582000</v>
      </c>
      <c r="G21" s="7"/>
      <c r="H21" s="13" t="s">
        <v>252</v>
      </c>
    </row>
    <row r="22" spans="1:8" s="2" customFormat="1" ht="33" customHeight="1">
      <c r="A22" s="66"/>
      <c r="B22" s="20" t="s">
        <v>249</v>
      </c>
      <c r="C22" s="20" t="s">
        <v>257</v>
      </c>
      <c r="D22" s="46" t="s">
        <v>256</v>
      </c>
      <c r="E22" s="18"/>
      <c r="F22" s="7">
        <v>32000</v>
      </c>
      <c r="G22" s="7"/>
      <c r="H22" s="13" t="s">
        <v>254</v>
      </c>
    </row>
    <row r="23" spans="1:8" s="2" customFormat="1" ht="33" customHeight="1">
      <c r="A23" s="66"/>
      <c r="B23" s="20" t="s">
        <v>249</v>
      </c>
      <c r="C23" s="20" t="s">
        <v>257</v>
      </c>
      <c r="D23" s="46" t="s">
        <v>392</v>
      </c>
      <c r="E23" s="18"/>
      <c r="F23" s="7">
        <v>3000</v>
      </c>
      <c r="G23" s="7"/>
      <c r="H23" s="13" t="s">
        <v>255</v>
      </c>
    </row>
    <row r="24" spans="1:8" s="2" customFormat="1" ht="33" customHeight="1">
      <c r="A24" s="66"/>
      <c r="B24" s="20" t="s">
        <v>249</v>
      </c>
      <c r="C24" s="20" t="s">
        <v>257</v>
      </c>
      <c r="D24" s="46" t="s">
        <v>390</v>
      </c>
      <c r="E24" s="18"/>
      <c r="F24" s="7">
        <v>6000</v>
      </c>
      <c r="G24" s="7"/>
      <c r="H24" s="13" t="s">
        <v>255</v>
      </c>
    </row>
    <row r="25" spans="1:8" s="2" customFormat="1" ht="33" customHeight="1">
      <c r="A25" s="39"/>
      <c r="B25" s="16" t="s">
        <v>393</v>
      </c>
      <c r="C25" s="50"/>
      <c r="D25" s="18"/>
      <c r="E25" s="18"/>
      <c r="F25" s="10">
        <f>SUM(F16:F24)</f>
        <v>14231000</v>
      </c>
      <c r="G25" s="10"/>
      <c r="H25" s="13"/>
    </row>
    <row r="26" spans="1:8" s="2" customFormat="1" ht="33" customHeight="1">
      <c r="A26" s="39"/>
      <c r="B26" s="16" t="s">
        <v>26</v>
      </c>
      <c r="C26" s="50"/>
      <c r="D26" s="18"/>
      <c r="E26" s="18"/>
      <c r="F26" s="10"/>
      <c r="G26" s="10">
        <v>516000</v>
      </c>
      <c r="H26" s="13" t="s">
        <v>394</v>
      </c>
    </row>
    <row r="27" spans="1:8" s="2" customFormat="1" ht="33" customHeight="1">
      <c r="A27" s="39"/>
      <c r="B27" s="16" t="s">
        <v>249</v>
      </c>
      <c r="C27" s="50"/>
      <c r="D27" s="18"/>
      <c r="E27" s="18"/>
      <c r="F27" s="10">
        <v>516000</v>
      </c>
      <c r="G27" s="10"/>
      <c r="H27" s="13" t="s">
        <v>394</v>
      </c>
    </row>
    <row r="28" spans="1:8" ht="15.75">
      <c r="A28" s="8"/>
      <c r="B28" s="9" t="s">
        <v>14</v>
      </c>
      <c r="C28" s="18"/>
      <c r="D28" s="9"/>
      <c r="E28" s="9"/>
      <c r="F28" s="10">
        <f>F14+F25+F27</f>
        <v>14870000</v>
      </c>
      <c r="G28" s="10">
        <f>G13+G15+G26</f>
        <v>14870000</v>
      </c>
      <c r="H28" s="43"/>
    </row>
    <row r="29" spans="1:8" ht="15.75">
      <c r="A29" s="8"/>
      <c r="B29" s="9" t="s">
        <v>21</v>
      </c>
      <c r="C29" s="6"/>
      <c r="D29" s="6"/>
      <c r="E29" s="6"/>
      <c r="F29" s="181">
        <f>F28-G28</f>
        <v>0</v>
      </c>
      <c r="G29" s="181"/>
      <c r="H29" s="43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</sheetData>
  <mergeCells count="7">
    <mergeCell ref="A5:H5"/>
    <mergeCell ref="F7:G7"/>
    <mergeCell ref="F29:G29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workbookViewId="0" topLeftCell="A1">
      <selection activeCell="F15" sqref="F15"/>
    </sheetView>
  </sheetViews>
  <sheetFormatPr defaultColWidth="9.00390625" defaultRowHeight="15.75"/>
  <cols>
    <col min="1" max="1" width="9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46</v>
      </c>
      <c r="B1" s="182"/>
      <c r="C1" s="175"/>
      <c r="F1" s="169" t="s">
        <v>47</v>
      </c>
      <c r="G1" s="169"/>
      <c r="H1" s="169"/>
    </row>
    <row r="2" spans="1:3" ht="15.75">
      <c r="A2" s="182" t="s">
        <v>1</v>
      </c>
      <c r="B2" s="182"/>
      <c r="C2" s="175"/>
    </row>
    <row r="3" spans="1:2" ht="15.75">
      <c r="A3" s="25"/>
      <c r="B3" s="25"/>
    </row>
    <row r="4" spans="1:8" ht="15.75">
      <c r="A4" s="179" t="s">
        <v>2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40232</v>
      </c>
      <c r="B11" s="26" t="s">
        <v>24</v>
      </c>
      <c r="C11" s="14" t="s">
        <v>232</v>
      </c>
      <c r="D11" s="14"/>
      <c r="E11" s="14"/>
      <c r="F11" s="7"/>
      <c r="G11" s="7">
        <v>689000</v>
      </c>
      <c r="H11" s="13" t="s">
        <v>51</v>
      </c>
    </row>
    <row r="12" spans="1:8" s="19" customFormat="1" ht="15.75">
      <c r="A12" s="30"/>
      <c r="B12" s="26" t="s">
        <v>24</v>
      </c>
      <c r="C12" s="14" t="s">
        <v>238</v>
      </c>
      <c r="D12" s="14"/>
      <c r="E12" s="14"/>
      <c r="F12" s="7">
        <v>191000</v>
      </c>
      <c r="G12" s="7"/>
      <c r="H12" s="13" t="s">
        <v>51</v>
      </c>
    </row>
    <row r="13" spans="1:8" s="2" customFormat="1" ht="31.5">
      <c r="A13" s="33"/>
      <c r="B13" s="27" t="s">
        <v>37</v>
      </c>
      <c r="C13" s="15"/>
      <c r="D13" s="15"/>
      <c r="E13" s="15"/>
      <c r="F13" s="10">
        <f>SUM(F12:F12)</f>
        <v>191000</v>
      </c>
      <c r="G13" s="10">
        <f>SUM(G11:G12)</f>
        <v>689000</v>
      </c>
      <c r="H13" s="34"/>
    </row>
    <row r="14" spans="1:8" ht="15.75">
      <c r="A14" s="8"/>
      <c r="B14" s="9" t="s">
        <v>21</v>
      </c>
      <c r="C14" s="6"/>
      <c r="D14" s="6"/>
      <c r="E14" s="6"/>
      <c r="F14" s="181">
        <f>F13-G13</f>
        <v>-498000</v>
      </c>
      <c r="G14" s="181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F1:H1"/>
    <mergeCell ref="A4:H4"/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H94"/>
  <sheetViews>
    <sheetView workbookViewId="0" topLeftCell="A1">
      <selection activeCell="F23" sqref="E21:F23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182" t="s">
        <v>46</v>
      </c>
      <c r="B1" s="182"/>
      <c r="C1" s="175"/>
      <c r="F1" s="169" t="s">
        <v>57</v>
      </c>
      <c r="G1" s="169"/>
      <c r="H1" s="169"/>
    </row>
    <row r="2" spans="1:3" ht="15.75">
      <c r="A2" s="182" t="s">
        <v>1</v>
      </c>
      <c r="B2" s="182"/>
      <c r="C2" s="175"/>
    </row>
    <row r="3" spans="1:2" ht="15.75">
      <c r="A3" s="25"/>
      <c r="B3" s="25"/>
    </row>
    <row r="4" spans="1:8" ht="15.75">
      <c r="A4" s="179" t="s">
        <v>13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0">
        <v>40232</v>
      </c>
      <c r="B11" s="26" t="s">
        <v>29</v>
      </c>
      <c r="C11" s="14" t="s">
        <v>232</v>
      </c>
      <c r="D11" s="14"/>
      <c r="E11" s="14"/>
      <c r="F11" s="7"/>
      <c r="G11" s="7">
        <v>689000</v>
      </c>
      <c r="H11" s="13" t="s">
        <v>29</v>
      </c>
    </row>
    <row r="12" spans="1:8" s="2" customFormat="1" ht="15.75">
      <c r="A12" s="33"/>
      <c r="B12" s="26" t="s">
        <v>29</v>
      </c>
      <c r="C12" s="14" t="s">
        <v>238</v>
      </c>
      <c r="D12" s="14"/>
      <c r="E12" s="14"/>
      <c r="F12" s="7">
        <v>166000</v>
      </c>
      <c r="G12" s="7"/>
      <c r="H12" s="13" t="s">
        <v>377</v>
      </c>
    </row>
    <row r="13" spans="1:8" s="2" customFormat="1" ht="15.75">
      <c r="A13" s="33"/>
      <c r="B13" s="27" t="s">
        <v>36</v>
      </c>
      <c r="C13" s="15"/>
      <c r="D13" s="15"/>
      <c r="E13" s="15"/>
      <c r="F13" s="10">
        <f>SUM(F11:F12)</f>
        <v>166000</v>
      </c>
      <c r="G13" s="10">
        <f>SUM(G11:G12)</f>
        <v>689000</v>
      </c>
      <c r="H13" s="34"/>
    </row>
    <row r="14" spans="1:8" s="2" customFormat="1" ht="15.75">
      <c r="A14" s="33"/>
      <c r="B14" s="27" t="s">
        <v>376</v>
      </c>
      <c r="C14" s="14" t="s">
        <v>238</v>
      </c>
      <c r="D14" s="15"/>
      <c r="E14" s="15"/>
      <c r="F14" s="10">
        <v>25000</v>
      </c>
      <c r="G14" s="10"/>
      <c r="H14" s="13" t="s">
        <v>377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SUM(F13:F14)</f>
        <v>191000</v>
      </c>
      <c r="G15" s="10">
        <f>SUM(G13:G14)</f>
        <v>689000</v>
      </c>
      <c r="H15" s="34"/>
    </row>
    <row r="16" spans="1:8" ht="15.75">
      <c r="A16" s="8"/>
      <c r="B16" s="9" t="s">
        <v>21</v>
      </c>
      <c r="C16" s="6"/>
      <c r="D16" s="6"/>
      <c r="E16" s="6"/>
      <c r="F16" s="181">
        <f>F15-G15</f>
        <v>-498000</v>
      </c>
      <c r="G16" s="181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H89"/>
  <sheetViews>
    <sheetView workbookViewId="0" topLeftCell="A1">
      <selection activeCell="D16" sqref="D1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48</v>
      </c>
      <c r="B1" s="182"/>
      <c r="F1" s="169" t="s">
        <v>49</v>
      </c>
      <c r="G1" s="169"/>
      <c r="H1" s="169"/>
    </row>
    <row r="2" spans="1:2" ht="15.75">
      <c r="A2" s="182" t="s">
        <v>1</v>
      </c>
      <c r="B2" s="182"/>
    </row>
    <row r="3" spans="1:2" ht="15.75">
      <c r="A3" s="25"/>
      <c r="B3" s="25"/>
    </row>
    <row r="4" spans="1:8" ht="15.75">
      <c r="A4" s="179" t="s">
        <v>2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79" t="s">
        <v>8</v>
      </c>
      <c r="G7" s="179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30">
        <v>40232</v>
      </c>
      <c r="B9" s="27" t="s">
        <v>24</v>
      </c>
      <c r="C9" s="14" t="s">
        <v>378</v>
      </c>
      <c r="D9" s="14"/>
      <c r="E9" s="14"/>
      <c r="F9" s="10">
        <v>78000</v>
      </c>
      <c r="G9" s="7"/>
      <c r="H9" s="13" t="s">
        <v>51</v>
      </c>
    </row>
    <row r="10" spans="1:8" s="2" customFormat="1" ht="15.75">
      <c r="A10" s="33"/>
      <c r="B10" s="27" t="s">
        <v>14</v>
      </c>
      <c r="C10" s="15"/>
      <c r="D10" s="15"/>
      <c r="E10" s="15"/>
      <c r="F10" s="10">
        <f>SUM(F9)</f>
        <v>78000</v>
      </c>
      <c r="G10" s="10"/>
      <c r="H10" s="34"/>
    </row>
    <row r="11" spans="1:8" ht="15.75">
      <c r="A11" s="8"/>
      <c r="B11" s="9" t="s">
        <v>21</v>
      </c>
      <c r="C11" s="6"/>
      <c r="D11" s="6"/>
      <c r="E11" s="6"/>
      <c r="F11" s="181">
        <f>F10-G10</f>
        <v>78000</v>
      </c>
      <c r="G11" s="181"/>
      <c r="H11" s="12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</sheetData>
  <mergeCells count="7">
    <mergeCell ref="A5:H5"/>
    <mergeCell ref="F7:G7"/>
    <mergeCell ref="F11:G11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H91"/>
  <sheetViews>
    <sheetView workbookViewId="0" topLeftCell="A1">
      <selection activeCell="C17" sqref="C17"/>
    </sheetView>
  </sheetViews>
  <sheetFormatPr defaultColWidth="9.00390625" defaultRowHeight="15.75"/>
  <cols>
    <col min="1" max="1" width="10.00390625" style="0" customWidth="1"/>
    <col min="2" max="2" width="24.125" style="0" customWidth="1"/>
    <col min="3" max="3" width="17.75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48</v>
      </c>
      <c r="B1" s="182"/>
      <c r="F1" s="169" t="s">
        <v>50</v>
      </c>
      <c r="G1" s="169"/>
      <c r="H1" s="169"/>
    </row>
    <row r="2" spans="1:2" ht="15.75">
      <c r="A2" s="182" t="s">
        <v>1</v>
      </c>
      <c r="B2" s="182"/>
    </row>
    <row r="3" spans="1:2" ht="15.75">
      <c r="A3" s="25"/>
      <c r="B3" s="25"/>
    </row>
    <row r="4" spans="1:8" ht="15.75">
      <c r="A4" s="179" t="s">
        <v>13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79" t="s">
        <v>8</v>
      </c>
      <c r="G7" s="179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5.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30">
        <v>40232</v>
      </c>
      <c r="B10" s="27" t="s">
        <v>29</v>
      </c>
      <c r="C10" s="14" t="s">
        <v>379</v>
      </c>
      <c r="D10" s="14"/>
      <c r="E10" s="14"/>
      <c r="F10" s="10">
        <v>68000</v>
      </c>
      <c r="G10" s="7"/>
      <c r="H10" s="13" t="s">
        <v>380</v>
      </c>
    </row>
    <row r="11" spans="1:8" ht="22.5" customHeight="1">
      <c r="A11" s="33"/>
      <c r="B11" s="27" t="s">
        <v>369</v>
      </c>
      <c r="C11" s="14" t="s">
        <v>379</v>
      </c>
      <c r="D11" s="14"/>
      <c r="E11" s="14"/>
      <c r="F11" s="10">
        <v>10000</v>
      </c>
      <c r="G11" s="7"/>
      <c r="H11" s="13" t="s">
        <v>380</v>
      </c>
    </row>
    <row r="12" spans="1:8" s="2" customFormat="1" ht="15.75">
      <c r="A12" s="33"/>
      <c r="B12" s="27" t="s">
        <v>14</v>
      </c>
      <c r="C12" s="15"/>
      <c r="D12" s="15"/>
      <c r="E12" s="15"/>
      <c r="F12" s="10">
        <f>SUM(F10:F11)</f>
        <v>78000</v>
      </c>
      <c r="G12" s="10">
        <f>SUM(G10:G11)</f>
        <v>0</v>
      </c>
      <c r="H12" s="34"/>
    </row>
    <row r="13" spans="1:8" ht="15.75">
      <c r="A13" s="8"/>
      <c r="B13" s="9" t="s">
        <v>21</v>
      </c>
      <c r="C13" s="6"/>
      <c r="D13" s="6"/>
      <c r="E13" s="6"/>
      <c r="F13" s="181">
        <f>F12-G12</f>
        <v>78000</v>
      </c>
      <c r="G13" s="181"/>
      <c r="H13" s="12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5:H5"/>
    <mergeCell ref="F7:G7"/>
    <mergeCell ref="F13:G1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P78"/>
  <sheetViews>
    <sheetView tabSelected="1" workbookViewId="0" topLeftCell="C55">
      <selection activeCell="M27" sqref="M27"/>
    </sheetView>
  </sheetViews>
  <sheetFormatPr defaultColWidth="9.00390625" defaultRowHeight="15.75"/>
  <cols>
    <col min="1" max="1" width="3.50390625" style="19" customWidth="1"/>
    <col min="2" max="2" width="14.75390625" style="19" customWidth="1"/>
    <col min="3" max="3" width="7.00390625" style="19" customWidth="1"/>
    <col min="4" max="4" width="12.625" style="19" customWidth="1"/>
    <col min="5" max="5" width="21.00390625" style="19" customWidth="1"/>
    <col min="6" max="6" width="20.25390625" style="19" customWidth="1"/>
    <col min="7" max="7" width="5.00390625" style="19" customWidth="1"/>
    <col min="8" max="8" width="9.75390625" style="19" customWidth="1"/>
    <col min="9" max="9" width="11.00390625" style="19" customWidth="1"/>
    <col min="10" max="10" width="9.00390625" style="19" customWidth="1"/>
    <col min="11" max="11" width="9.375" style="19" customWidth="1"/>
    <col min="12" max="12" width="10.875" style="19" bestFit="1" customWidth="1"/>
    <col min="13" max="13" width="9.50390625" style="19" customWidth="1"/>
    <col min="14" max="14" width="9.75390625" style="19" customWidth="1"/>
    <col min="15" max="15" width="10.50390625" style="19" customWidth="1"/>
    <col min="16" max="16384" width="9.00390625" style="19" customWidth="1"/>
  </cols>
  <sheetData>
    <row r="1" spans="1:15" ht="15.75">
      <c r="A1" s="209"/>
      <c r="B1" s="209"/>
      <c r="C1" s="209"/>
      <c r="D1" s="209"/>
      <c r="E1" s="209"/>
      <c r="F1" s="209"/>
      <c r="G1" s="209"/>
      <c r="H1" s="209"/>
      <c r="I1" s="209"/>
      <c r="J1" s="210"/>
      <c r="K1" s="169"/>
      <c r="L1" s="207" t="s">
        <v>410</v>
      </c>
      <c r="M1" s="169"/>
      <c r="N1" s="169"/>
      <c r="O1" s="169"/>
    </row>
    <row r="2" spans="1:15" ht="15.75">
      <c r="A2" s="179" t="s">
        <v>411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>
      <c r="A3" s="179" t="s">
        <v>412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5.75">
      <c r="A4" s="208" t="s">
        <v>74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2:10" ht="15.75">
      <c r="B5" s="104"/>
      <c r="C5" s="103"/>
      <c r="D5" s="105"/>
      <c r="E5" s="105"/>
      <c r="F5" s="105"/>
      <c r="G5" s="103"/>
      <c r="H5" s="103"/>
      <c r="I5" s="103"/>
      <c r="J5" s="103"/>
    </row>
    <row r="6" spans="1:16" ht="15.75" customHeight="1">
      <c r="A6" s="202" t="s">
        <v>75</v>
      </c>
      <c r="B6" s="127" t="s">
        <v>76</v>
      </c>
      <c r="C6" s="127" t="s">
        <v>77</v>
      </c>
      <c r="D6" s="204" t="s">
        <v>78</v>
      </c>
      <c r="E6" s="205"/>
      <c r="F6" s="206"/>
      <c r="G6" s="213" t="s">
        <v>79</v>
      </c>
      <c r="H6" s="127" t="s">
        <v>413</v>
      </c>
      <c r="I6" s="127" t="s">
        <v>80</v>
      </c>
      <c r="J6" s="127" t="s">
        <v>81</v>
      </c>
      <c r="K6" s="127" t="s">
        <v>82</v>
      </c>
      <c r="L6" s="201" t="s">
        <v>83</v>
      </c>
      <c r="M6" s="201" t="s">
        <v>84</v>
      </c>
      <c r="N6" s="201" t="s">
        <v>85</v>
      </c>
      <c r="O6" s="192" t="s">
        <v>86</v>
      </c>
      <c r="P6" s="192" t="s">
        <v>414</v>
      </c>
    </row>
    <row r="7" spans="1:16" ht="43.5" customHeight="1">
      <c r="A7" s="203"/>
      <c r="B7" s="129"/>
      <c r="C7" s="129"/>
      <c r="D7" s="108" t="s">
        <v>87</v>
      </c>
      <c r="E7" s="108" t="s">
        <v>88</v>
      </c>
      <c r="F7" s="108" t="s">
        <v>89</v>
      </c>
      <c r="G7" s="214"/>
      <c r="H7" s="129"/>
      <c r="I7" s="129"/>
      <c r="J7" s="129"/>
      <c r="K7" s="129"/>
      <c r="L7" s="201"/>
      <c r="M7" s="201"/>
      <c r="N7" s="201"/>
      <c r="O7" s="192"/>
      <c r="P7" s="192"/>
    </row>
    <row r="8" spans="1:11" ht="15.75">
      <c r="A8" s="109"/>
      <c r="B8" s="111"/>
      <c r="C8" s="111"/>
      <c r="D8" s="112"/>
      <c r="E8" s="112"/>
      <c r="F8" s="112"/>
      <c r="G8" s="111"/>
      <c r="H8" s="111"/>
      <c r="I8" s="111"/>
      <c r="J8" s="111"/>
      <c r="K8" s="111"/>
    </row>
    <row r="9" spans="1:10" ht="15.75">
      <c r="A9" s="2" t="s">
        <v>90</v>
      </c>
      <c r="B9" s="111"/>
      <c r="C9" s="111"/>
      <c r="D9" s="112"/>
      <c r="E9" s="112"/>
      <c r="F9" s="112"/>
      <c r="G9" s="111"/>
      <c r="H9" s="111"/>
      <c r="I9" s="111"/>
      <c r="J9" s="111"/>
    </row>
    <row r="10" spans="1:10" ht="15.75">
      <c r="A10" s="2"/>
      <c r="B10" s="111"/>
      <c r="C10" s="111"/>
      <c r="D10" s="112"/>
      <c r="E10" s="112"/>
      <c r="F10" s="112"/>
      <c r="G10" s="111"/>
      <c r="H10" s="111"/>
      <c r="I10" s="111"/>
      <c r="J10" s="111"/>
    </row>
    <row r="11" spans="1:10" ht="15.75">
      <c r="A11" s="2" t="s">
        <v>91</v>
      </c>
      <c r="B11" s="111"/>
      <c r="C11" s="111"/>
      <c r="D11" s="112"/>
      <c r="E11" s="112"/>
      <c r="F11" s="112"/>
      <c r="G11" s="111"/>
      <c r="H11" s="111"/>
      <c r="I11" s="111"/>
      <c r="J11" s="111"/>
    </row>
    <row r="12" spans="1:16" ht="48">
      <c r="A12" s="106" t="s">
        <v>92</v>
      </c>
      <c r="B12" s="106" t="s">
        <v>93</v>
      </c>
      <c r="C12" s="107" t="s">
        <v>94</v>
      </c>
      <c r="D12" s="113" t="s">
        <v>95</v>
      </c>
      <c r="E12" s="106" t="s">
        <v>96</v>
      </c>
      <c r="F12" s="106" t="s">
        <v>97</v>
      </c>
      <c r="G12" s="114">
        <v>60</v>
      </c>
      <c r="H12" s="114">
        <v>12973</v>
      </c>
      <c r="I12" s="114">
        <f>H12*G12/100-1</f>
        <v>7782.8</v>
      </c>
      <c r="J12" s="114">
        <f>H12-I12</f>
        <v>5190.2</v>
      </c>
      <c r="K12" s="115" t="s">
        <v>98</v>
      </c>
      <c r="L12" s="114">
        <v>7784</v>
      </c>
      <c r="M12" s="116" t="s">
        <v>99</v>
      </c>
      <c r="N12" s="117">
        <v>39900</v>
      </c>
      <c r="O12" s="114">
        <v>2724</v>
      </c>
      <c r="P12" s="117" t="s">
        <v>415</v>
      </c>
    </row>
    <row r="13" spans="1:12" ht="15.75">
      <c r="A13" s="118"/>
      <c r="B13" s="118"/>
      <c r="C13" s="118"/>
      <c r="D13" s="119"/>
      <c r="E13" s="118"/>
      <c r="F13" s="118"/>
      <c r="G13" s="120"/>
      <c r="H13" s="31"/>
      <c r="I13" s="31"/>
      <c r="J13" s="31"/>
      <c r="K13" s="121"/>
      <c r="L13" s="31"/>
    </row>
    <row r="14" spans="1:12" ht="15.75">
      <c r="A14" s="191" t="s">
        <v>100</v>
      </c>
      <c r="B14" s="191"/>
      <c r="C14" s="191"/>
      <c r="D14" s="191"/>
      <c r="E14" s="118"/>
      <c r="F14" s="118"/>
      <c r="G14" s="31"/>
      <c r="H14" s="31"/>
      <c r="I14" s="31"/>
      <c r="J14" s="31"/>
      <c r="L14" s="31"/>
    </row>
    <row r="15" spans="1:16" ht="75">
      <c r="A15" s="106" t="s">
        <v>101</v>
      </c>
      <c r="B15" s="106" t="s">
        <v>102</v>
      </c>
      <c r="C15" s="106" t="s">
        <v>103</v>
      </c>
      <c r="D15" s="107" t="s">
        <v>104</v>
      </c>
      <c r="E15" s="106" t="s">
        <v>105</v>
      </c>
      <c r="F15" s="106" t="s">
        <v>106</v>
      </c>
      <c r="G15" s="114">
        <v>50</v>
      </c>
      <c r="H15" s="114">
        <v>13420</v>
      </c>
      <c r="I15" s="114">
        <v>6710</v>
      </c>
      <c r="J15" s="114">
        <f>H15-I15</f>
        <v>6710</v>
      </c>
      <c r="K15" s="106" t="s">
        <v>107</v>
      </c>
      <c r="L15" s="114">
        <v>6699</v>
      </c>
      <c r="M15" s="122" t="s">
        <v>108</v>
      </c>
      <c r="N15" s="123">
        <v>39891</v>
      </c>
      <c r="O15" s="114">
        <v>6699</v>
      </c>
      <c r="P15" s="117" t="s">
        <v>416</v>
      </c>
    </row>
    <row r="16" spans="1:16" s="51" customFormat="1" ht="45">
      <c r="A16" s="106" t="s">
        <v>109</v>
      </c>
      <c r="B16" s="106" t="s">
        <v>110</v>
      </c>
      <c r="C16" s="106" t="s">
        <v>111</v>
      </c>
      <c r="D16" s="107" t="s">
        <v>112</v>
      </c>
      <c r="E16" s="106" t="s">
        <v>113</v>
      </c>
      <c r="F16" s="106" t="s">
        <v>114</v>
      </c>
      <c r="G16" s="114">
        <v>92</v>
      </c>
      <c r="H16" s="114">
        <v>10000</v>
      </c>
      <c r="I16" s="114">
        <v>9200</v>
      </c>
      <c r="J16" s="114">
        <f>H16-I16</f>
        <v>800</v>
      </c>
      <c r="K16" s="115" t="s">
        <v>98</v>
      </c>
      <c r="L16" s="114">
        <v>9200</v>
      </c>
      <c r="M16" s="107" t="s">
        <v>112</v>
      </c>
      <c r="N16" s="123">
        <v>39990</v>
      </c>
      <c r="O16" s="114">
        <v>2300</v>
      </c>
      <c r="P16" s="117" t="s">
        <v>415</v>
      </c>
    </row>
    <row r="17" spans="1:16" s="125" customFormat="1" ht="15.75">
      <c r="A17" s="193" t="s">
        <v>115</v>
      </c>
      <c r="B17" s="193" t="s">
        <v>93</v>
      </c>
      <c r="C17" s="193" t="s">
        <v>417</v>
      </c>
      <c r="D17" s="195" t="s">
        <v>116</v>
      </c>
      <c r="E17" s="193" t="s">
        <v>117</v>
      </c>
      <c r="F17" s="193" t="s">
        <v>118</v>
      </c>
      <c r="G17" s="211">
        <v>74</v>
      </c>
      <c r="H17" s="211">
        <v>986260</v>
      </c>
      <c r="I17" s="211">
        <v>489883</v>
      </c>
      <c r="J17" s="211">
        <f>H17-I17</f>
        <v>496377</v>
      </c>
      <c r="K17" s="197" t="s">
        <v>98</v>
      </c>
      <c r="L17" s="199" t="s">
        <v>119</v>
      </c>
      <c r="M17" s="186"/>
      <c r="N17" s="184"/>
      <c r="O17" s="186"/>
      <c r="P17" s="124"/>
    </row>
    <row r="18" spans="1:16" s="125" customFormat="1" ht="27" customHeight="1">
      <c r="A18" s="194"/>
      <c r="B18" s="194"/>
      <c r="C18" s="194"/>
      <c r="D18" s="196"/>
      <c r="E18" s="194"/>
      <c r="F18" s="194"/>
      <c r="G18" s="212"/>
      <c r="H18" s="212"/>
      <c r="I18" s="212"/>
      <c r="J18" s="212"/>
      <c r="K18" s="198"/>
      <c r="L18" s="200"/>
      <c r="M18" s="187"/>
      <c r="N18" s="185"/>
      <c r="O18" s="187"/>
      <c r="P18" s="117" t="s">
        <v>415</v>
      </c>
    </row>
    <row r="19" spans="1:16" s="51" customFormat="1" ht="45">
      <c r="A19" s="126" t="s">
        <v>120</v>
      </c>
      <c r="B19" s="106" t="s">
        <v>121</v>
      </c>
      <c r="C19" s="106" t="s">
        <v>122</v>
      </c>
      <c r="D19" s="106" t="s">
        <v>123</v>
      </c>
      <c r="E19" s="107" t="s">
        <v>124</v>
      </c>
      <c r="F19" s="106" t="s">
        <v>125</v>
      </c>
      <c r="G19" s="114">
        <v>50</v>
      </c>
      <c r="H19" s="114">
        <v>2280</v>
      </c>
      <c r="I19" s="114">
        <v>1140</v>
      </c>
      <c r="J19" s="114">
        <v>1140</v>
      </c>
      <c r="K19" s="113" t="s">
        <v>126</v>
      </c>
      <c r="L19" s="114">
        <v>1140</v>
      </c>
      <c r="M19" s="131" t="s">
        <v>127</v>
      </c>
      <c r="N19" s="123">
        <v>39869</v>
      </c>
      <c r="O19" s="114">
        <v>1140</v>
      </c>
      <c r="P19" s="117" t="s">
        <v>416</v>
      </c>
    </row>
    <row r="20" spans="1:16" s="51" customFormat="1" ht="45">
      <c r="A20" s="126" t="s">
        <v>128</v>
      </c>
      <c r="B20" s="106" t="s">
        <v>121</v>
      </c>
      <c r="C20" s="106" t="s">
        <v>122</v>
      </c>
      <c r="D20" s="106" t="s">
        <v>129</v>
      </c>
      <c r="E20" s="106" t="s">
        <v>130</v>
      </c>
      <c r="F20" s="106" t="s">
        <v>131</v>
      </c>
      <c r="G20" s="114">
        <v>100</v>
      </c>
      <c r="H20" s="114">
        <v>5529</v>
      </c>
      <c r="I20" s="114">
        <v>5529</v>
      </c>
      <c r="J20" s="115" t="s">
        <v>122</v>
      </c>
      <c r="K20" s="115" t="s">
        <v>122</v>
      </c>
      <c r="L20" s="114">
        <v>5529</v>
      </c>
      <c r="M20" s="132" t="s">
        <v>122</v>
      </c>
      <c r="N20" s="123">
        <v>39995</v>
      </c>
      <c r="O20" s="133">
        <v>5529</v>
      </c>
      <c r="P20" s="117" t="s">
        <v>416</v>
      </c>
    </row>
    <row r="21" spans="1:16" s="51" customFormat="1" ht="45">
      <c r="A21" s="126" t="s">
        <v>132</v>
      </c>
      <c r="B21" s="106" t="s">
        <v>133</v>
      </c>
      <c r="C21" s="106" t="s">
        <v>122</v>
      </c>
      <c r="D21" s="106" t="s">
        <v>134</v>
      </c>
      <c r="E21" s="106" t="s">
        <v>135</v>
      </c>
      <c r="F21" s="106" t="s">
        <v>136</v>
      </c>
      <c r="G21" s="114">
        <v>100</v>
      </c>
      <c r="H21" s="114">
        <v>140</v>
      </c>
      <c r="I21" s="114">
        <v>140</v>
      </c>
      <c r="J21" s="115" t="s">
        <v>122</v>
      </c>
      <c r="K21" s="115" t="s">
        <v>122</v>
      </c>
      <c r="L21" s="114">
        <v>140</v>
      </c>
      <c r="M21" s="134" t="s">
        <v>137</v>
      </c>
      <c r="N21" s="123">
        <v>39959</v>
      </c>
      <c r="O21" s="114">
        <v>140</v>
      </c>
      <c r="P21" s="117" t="s">
        <v>416</v>
      </c>
    </row>
    <row r="22" spans="1:16" ht="15.75" customHeight="1">
      <c r="A22" s="188" t="s">
        <v>138</v>
      </c>
      <c r="B22" s="189"/>
      <c r="C22" s="189"/>
      <c r="D22" s="189"/>
      <c r="E22" s="189"/>
      <c r="F22" s="190"/>
      <c r="G22" s="135"/>
      <c r="H22" s="135">
        <f>SUM(H12:H21)</f>
        <v>1030602</v>
      </c>
      <c r="I22" s="135">
        <f>SUM(I12:I21)</f>
        <v>520384.8</v>
      </c>
      <c r="J22" s="135">
        <f>SUM(J12:J21)</f>
        <v>510217.2</v>
      </c>
      <c r="K22" s="135"/>
      <c r="L22" s="135">
        <f>L12+L15+L16+L19+L20+L21</f>
        <v>30492</v>
      </c>
      <c r="M22" s="135"/>
      <c r="N22" s="135"/>
      <c r="O22" s="135">
        <f>SUM(O12:O21)-O17</f>
        <v>18532</v>
      </c>
      <c r="P22" s="136"/>
    </row>
    <row r="23" spans="1:15" ht="15.75" customHeight="1">
      <c r="A23" s="137"/>
      <c r="B23" s="137"/>
      <c r="C23" s="137"/>
      <c r="D23" s="137"/>
      <c r="E23" s="137"/>
      <c r="F23" s="137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ht="15.75" customHeight="1">
      <c r="A24" s="137"/>
      <c r="B24" s="137"/>
      <c r="C24" s="137"/>
      <c r="D24" s="137"/>
      <c r="E24" s="137"/>
      <c r="F24" s="137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1:15" ht="33" customHeight="1">
      <c r="A25" s="111"/>
      <c r="B25" s="139"/>
      <c r="C25" s="139"/>
      <c r="D25" s="139"/>
      <c r="E25" s="140"/>
      <c r="F25" s="140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1:15" ht="15.75">
      <c r="A26" s="191" t="s">
        <v>139</v>
      </c>
      <c r="B26" s="191"/>
      <c r="C26" s="191"/>
      <c r="D26" s="191"/>
      <c r="E26" s="140"/>
      <c r="F26" s="140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16" ht="75">
      <c r="A27" s="141" t="s">
        <v>140</v>
      </c>
      <c r="B27" s="106" t="s">
        <v>141</v>
      </c>
      <c r="C27" s="106" t="s">
        <v>142</v>
      </c>
      <c r="D27" s="142" t="s">
        <v>122</v>
      </c>
      <c r="E27" s="106" t="s">
        <v>143</v>
      </c>
      <c r="F27" s="106" t="s">
        <v>144</v>
      </c>
      <c r="G27" s="114">
        <v>70</v>
      </c>
      <c r="H27" s="114">
        <v>2499</v>
      </c>
      <c r="I27" s="114">
        <v>1749</v>
      </c>
      <c r="J27" s="114">
        <f>H27-I27</f>
        <v>750</v>
      </c>
      <c r="K27" s="106" t="s">
        <v>145</v>
      </c>
      <c r="L27" s="106" t="s">
        <v>146</v>
      </c>
      <c r="M27" s="114"/>
      <c r="N27" s="114"/>
      <c r="O27" s="114"/>
      <c r="P27" s="136" t="s">
        <v>418</v>
      </c>
    </row>
    <row r="28" spans="1:16" ht="75">
      <c r="A28" s="141" t="s">
        <v>147</v>
      </c>
      <c r="B28" s="106" t="s">
        <v>148</v>
      </c>
      <c r="C28" s="106" t="s">
        <v>149</v>
      </c>
      <c r="D28" s="106" t="s">
        <v>150</v>
      </c>
      <c r="E28" s="106" t="s">
        <v>151</v>
      </c>
      <c r="F28" s="106" t="s">
        <v>152</v>
      </c>
      <c r="G28" s="114">
        <v>100</v>
      </c>
      <c r="H28" s="114">
        <v>64000</v>
      </c>
      <c r="I28" s="114">
        <v>64000</v>
      </c>
      <c r="J28" s="114">
        <f>H28-I28</f>
        <v>0</v>
      </c>
      <c r="K28" s="106"/>
      <c r="L28" s="114">
        <v>64000</v>
      </c>
      <c r="M28" s="114"/>
      <c r="N28" s="123">
        <v>40014</v>
      </c>
      <c r="O28" s="114">
        <v>22400</v>
      </c>
      <c r="P28" s="117" t="s">
        <v>415</v>
      </c>
    </row>
    <row r="29" spans="1:16" ht="60">
      <c r="A29" s="141" t="s">
        <v>153</v>
      </c>
      <c r="B29" s="106" t="s">
        <v>154</v>
      </c>
      <c r="C29" s="106" t="s">
        <v>155</v>
      </c>
      <c r="D29" s="106" t="s">
        <v>156</v>
      </c>
      <c r="E29" s="106" t="s">
        <v>157</v>
      </c>
      <c r="F29" s="106" t="s">
        <v>158</v>
      </c>
      <c r="G29" s="114">
        <v>46</v>
      </c>
      <c r="H29" s="114">
        <v>21671</v>
      </c>
      <c r="I29" s="114">
        <v>10000</v>
      </c>
      <c r="J29" s="114">
        <v>11671</v>
      </c>
      <c r="K29" s="106" t="s">
        <v>145</v>
      </c>
      <c r="L29" s="106" t="s">
        <v>146</v>
      </c>
      <c r="M29" s="114"/>
      <c r="N29" s="114"/>
      <c r="O29" s="114"/>
      <c r="P29" s="136" t="s">
        <v>418</v>
      </c>
    </row>
    <row r="30" spans="1:16" ht="30">
      <c r="A30" s="217" t="s">
        <v>159</v>
      </c>
      <c r="B30" s="127" t="s">
        <v>160</v>
      </c>
      <c r="C30" s="127" t="s">
        <v>161</v>
      </c>
      <c r="D30" s="127"/>
      <c r="E30" s="127" t="s">
        <v>162</v>
      </c>
      <c r="F30" s="106" t="s">
        <v>163</v>
      </c>
      <c r="G30" s="114">
        <v>80</v>
      </c>
      <c r="H30" s="114">
        <v>23665</v>
      </c>
      <c r="I30" s="114">
        <v>18932</v>
      </c>
      <c r="J30" s="114">
        <v>4733</v>
      </c>
      <c r="K30" s="106" t="s">
        <v>145</v>
      </c>
      <c r="L30" s="114">
        <v>11000</v>
      </c>
      <c r="M30" s="114"/>
      <c r="N30" s="123">
        <v>39993</v>
      </c>
      <c r="O30" s="114">
        <v>11000</v>
      </c>
      <c r="P30" s="117" t="s">
        <v>415</v>
      </c>
    </row>
    <row r="31" spans="1:16" ht="30">
      <c r="A31" s="218"/>
      <c r="B31" s="129"/>
      <c r="C31" s="128"/>
      <c r="D31" s="129"/>
      <c r="E31" s="129"/>
      <c r="F31" s="106" t="s">
        <v>164</v>
      </c>
      <c r="G31" s="114">
        <v>80</v>
      </c>
      <c r="H31" s="114">
        <v>25000</v>
      </c>
      <c r="I31" s="114">
        <v>20000</v>
      </c>
      <c r="J31" s="114">
        <v>5000</v>
      </c>
      <c r="K31" s="106" t="s">
        <v>145</v>
      </c>
      <c r="L31" s="106" t="s">
        <v>146</v>
      </c>
      <c r="M31" s="114"/>
      <c r="N31" s="114"/>
      <c r="O31" s="114"/>
      <c r="P31" s="136" t="s">
        <v>418</v>
      </c>
    </row>
    <row r="32" spans="1:16" ht="75">
      <c r="A32" s="141" t="s">
        <v>165</v>
      </c>
      <c r="B32" s="106" t="s">
        <v>160</v>
      </c>
      <c r="C32" s="106" t="s">
        <v>166</v>
      </c>
      <c r="D32" s="106"/>
      <c r="E32" s="106" t="s">
        <v>167</v>
      </c>
      <c r="F32" s="106" t="s">
        <v>168</v>
      </c>
      <c r="G32" s="114">
        <v>100</v>
      </c>
      <c r="H32" s="114">
        <v>10000</v>
      </c>
      <c r="I32" s="114">
        <v>10000</v>
      </c>
      <c r="J32" s="114"/>
      <c r="K32" s="106"/>
      <c r="L32" s="106" t="s">
        <v>146</v>
      </c>
      <c r="M32" s="114"/>
      <c r="N32" s="114"/>
      <c r="O32" s="114"/>
      <c r="P32" s="136" t="s">
        <v>418</v>
      </c>
    </row>
    <row r="33" spans="1:16" ht="60">
      <c r="A33" s="141" t="s">
        <v>169</v>
      </c>
      <c r="B33" s="106" t="s">
        <v>154</v>
      </c>
      <c r="C33" s="106" t="s">
        <v>170</v>
      </c>
      <c r="D33" s="106" t="s">
        <v>171</v>
      </c>
      <c r="E33" s="106" t="s">
        <v>172</v>
      </c>
      <c r="F33" s="106" t="s">
        <v>173</v>
      </c>
      <c r="G33" s="114">
        <v>65</v>
      </c>
      <c r="H33" s="114">
        <v>12550</v>
      </c>
      <c r="I33" s="114">
        <v>8158</v>
      </c>
      <c r="J33" s="114">
        <v>4392</v>
      </c>
      <c r="K33" s="106" t="s">
        <v>174</v>
      </c>
      <c r="L33" s="106" t="s">
        <v>146</v>
      </c>
      <c r="M33" s="114"/>
      <c r="N33" s="114"/>
      <c r="O33" s="114"/>
      <c r="P33" s="136" t="s">
        <v>418</v>
      </c>
    </row>
    <row r="34" spans="1:16" ht="47.25" customHeight="1">
      <c r="A34" s="127" t="s">
        <v>175</v>
      </c>
      <c r="B34" s="127" t="s">
        <v>148</v>
      </c>
      <c r="C34" s="127"/>
      <c r="D34" s="127"/>
      <c r="E34" s="127" t="s">
        <v>176</v>
      </c>
      <c r="F34" s="127" t="s">
        <v>177</v>
      </c>
      <c r="G34" s="130">
        <v>100</v>
      </c>
      <c r="H34" s="130">
        <v>591</v>
      </c>
      <c r="I34" s="130">
        <v>591</v>
      </c>
      <c r="J34" s="215"/>
      <c r="K34" s="127"/>
      <c r="L34" s="130">
        <v>591</v>
      </c>
      <c r="M34" s="215"/>
      <c r="N34" s="225" t="s">
        <v>419</v>
      </c>
      <c r="O34" s="130">
        <v>591</v>
      </c>
      <c r="P34" s="219" t="s">
        <v>416</v>
      </c>
    </row>
    <row r="35" spans="1:16" ht="47.25" customHeight="1">
      <c r="A35" s="129"/>
      <c r="B35" s="129"/>
      <c r="C35" s="129"/>
      <c r="D35" s="129"/>
      <c r="E35" s="129"/>
      <c r="F35" s="129"/>
      <c r="G35" s="183"/>
      <c r="H35" s="183"/>
      <c r="I35" s="183"/>
      <c r="J35" s="216"/>
      <c r="K35" s="129"/>
      <c r="L35" s="183"/>
      <c r="M35" s="216"/>
      <c r="N35" s="226"/>
      <c r="O35" s="183"/>
      <c r="P35" s="219"/>
    </row>
    <row r="36" spans="1:16" ht="75">
      <c r="A36" s="141" t="s">
        <v>178</v>
      </c>
      <c r="B36" s="106" t="s">
        <v>179</v>
      </c>
      <c r="C36" s="106"/>
      <c r="D36" s="106" t="s">
        <v>180</v>
      </c>
      <c r="E36" s="143" t="s">
        <v>181</v>
      </c>
      <c r="F36" s="106" t="s">
        <v>182</v>
      </c>
      <c r="G36" s="114">
        <v>100</v>
      </c>
      <c r="H36" s="114">
        <v>1000</v>
      </c>
      <c r="I36" s="114">
        <v>1000</v>
      </c>
      <c r="J36" s="114">
        <v>0</v>
      </c>
      <c r="K36" s="144"/>
      <c r="L36" s="114">
        <v>1000</v>
      </c>
      <c r="M36" s="116" t="s">
        <v>183</v>
      </c>
      <c r="N36" s="145">
        <v>40154</v>
      </c>
      <c r="O36" s="146">
        <v>1000</v>
      </c>
      <c r="P36" s="117" t="s">
        <v>416</v>
      </c>
    </row>
    <row r="37" spans="1:16" ht="60">
      <c r="A37" s="141" t="s">
        <v>186</v>
      </c>
      <c r="B37" s="106" t="s">
        <v>154</v>
      </c>
      <c r="C37" s="106" t="s">
        <v>420</v>
      </c>
      <c r="D37" s="106" t="s">
        <v>421</v>
      </c>
      <c r="E37" s="106" t="s">
        <v>422</v>
      </c>
      <c r="F37" s="106" t="s">
        <v>423</v>
      </c>
      <c r="G37" s="106" t="s">
        <v>424</v>
      </c>
      <c r="H37" s="114">
        <v>105301</v>
      </c>
      <c r="I37" s="114">
        <v>80000</v>
      </c>
      <c r="J37" s="114">
        <v>25301</v>
      </c>
      <c r="K37" s="144" t="s">
        <v>217</v>
      </c>
      <c r="L37" s="114" t="s">
        <v>425</v>
      </c>
      <c r="M37" s="116"/>
      <c r="N37" s="116"/>
      <c r="O37" s="147"/>
      <c r="P37" s="117" t="s">
        <v>415</v>
      </c>
    </row>
    <row r="38" spans="1:16" ht="45">
      <c r="A38" s="141" t="s">
        <v>190</v>
      </c>
      <c r="B38" s="106" t="s">
        <v>426</v>
      </c>
      <c r="C38" s="106" t="s">
        <v>427</v>
      </c>
      <c r="D38" s="106" t="s">
        <v>428</v>
      </c>
      <c r="E38" s="106" t="s">
        <v>429</v>
      </c>
      <c r="F38" s="106" t="s">
        <v>430</v>
      </c>
      <c r="G38" s="114" t="s">
        <v>431</v>
      </c>
      <c r="H38" s="114">
        <v>175000</v>
      </c>
      <c r="I38" s="114">
        <v>105000</v>
      </c>
      <c r="J38" s="114">
        <v>70000</v>
      </c>
      <c r="K38" s="144" t="s">
        <v>217</v>
      </c>
      <c r="L38" s="114" t="s">
        <v>418</v>
      </c>
      <c r="M38" s="116"/>
      <c r="N38" s="116"/>
      <c r="O38" s="106"/>
      <c r="P38" s="117" t="s">
        <v>415</v>
      </c>
    </row>
    <row r="39" spans="1:16" ht="60">
      <c r="A39" s="141" t="s">
        <v>196</v>
      </c>
      <c r="B39" s="106" t="s">
        <v>154</v>
      </c>
      <c r="C39" s="106" t="s">
        <v>432</v>
      </c>
      <c r="D39" s="106" t="s">
        <v>433</v>
      </c>
      <c r="E39" s="106" t="s">
        <v>434</v>
      </c>
      <c r="F39" s="106" t="s">
        <v>435</v>
      </c>
      <c r="G39" s="114">
        <v>85</v>
      </c>
      <c r="H39" s="114">
        <v>171612</v>
      </c>
      <c r="I39" s="114"/>
      <c r="J39" s="114">
        <v>18936</v>
      </c>
      <c r="K39" s="144" t="s">
        <v>217</v>
      </c>
      <c r="L39" s="114" t="s">
        <v>436</v>
      </c>
      <c r="M39" s="116"/>
      <c r="N39" s="116"/>
      <c r="O39" s="106"/>
      <c r="P39" s="148" t="s">
        <v>415</v>
      </c>
    </row>
    <row r="40" spans="1:16" ht="60">
      <c r="A40" s="141" t="s">
        <v>201</v>
      </c>
      <c r="B40" s="149" t="s">
        <v>154</v>
      </c>
      <c r="C40" s="106" t="s">
        <v>437</v>
      </c>
      <c r="D40" s="106" t="s">
        <v>438</v>
      </c>
      <c r="E40" s="106" t="s">
        <v>439</v>
      </c>
      <c r="F40" s="106" t="s">
        <v>440</v>
      </c>
      <c r="G40" s="114">
        <v>85</v>
      </c>
      <c r="H40" s="114">
        <v>331726</v>
      </c>
      <c r="I40" s="114">
        <v>281967</v>
      </c>
      <c r="J40" s="114">
        <f>H40-I40</f>
        <v>49759</v>
      </c>
      <c r="K40" s="144" t="s">
        <v>217</v>
      </c>
      <c r="L40" s="114" t="s">
        <v>425</v>
      </c>
      <c r="M40" s="116"/>
      <c r="N40" s="116"/>
      <c r="O40" s="106"/>
      <c r="P40" s="148" t="s">
        <v>425</v>
      </c>
    </row>
    <row r="41" spans="1:16" ht="45">
      <c r="A41" s="141" t="s">
        <v>205</v>
      </c>
      <c r="B41" s="150" t="s">
        <v>148</v>
      </c>
      <c r="C41" s="106"/>
      <c r="D41" s="106"/>
      <c r="E41" s="106" t="s">
        <v>441</v>
      </c>
      <c r="F41" s="106" t="s">
        <v>442</v>
      </c>
      <c r="G41" s="114">
        <v>100</v>
      </c>
      <c r="H41" s="114">
        <v>3000</v>
      </c>
      <c r="I41" s="114">
        <v>3000</v>
      </c>
      <c r="J41" s="114">
        <f>H41-I41</f>
        <v>0</v>
      </c>
      <c r="K41" s="144"/>
      <c r="L41" s="114">
        <v>2900</v>
      </c>
      <c r="M41" s="116"/>
      <c r="N41" s="145">
        <v>40135</v>
      </c>
      <c r="O41" s="114">
        <v>2900</v>
      </c>
      <c r="P41" s="117" t="s">
        <v>416</v>
      </c>
    </row>
    <row r="42" spans="1:16" ht="45">
      <c r="A42" s="141" t="s">
        <v>210</v>
      </c>
      <c r="B42" s="150" t="s">
        <v>148</v>
      </c>
      <c r="C42" s="106"/>
      <c r="D42" s="106"/>
      <c r="E42" s="106" t="s">
        <v>443</v>
      </c>
      <c r="F42" s="106" t="s">
        <v>443</v>
      </c>
      <c r="G42" s="114">
        <v>100</v>
      </c>
      <c r="H42" s="114">
        <v>845</v>
      </c>
      <c r="I42" s="114">
        <v>845</v>
      </c>
      <c r="J42" s="114">
        <f>H42-I42</f>
        <v>0</v>
      </c>
      <c r="K42" s="144"/>
      <c r="L42" s="114">
        <v>845</v>
      </c>
      <c r="M42" s="116"/>
      <c r="N42" s="145">
        <v>40051</v>
      </c>
      <c r="O42" s="114">
        <v>845</v>
      </c>
      <c r="P42" s="117" t="s">
        <v>416</v>
      </c>
    </row>
    <row r="43" spans="1:16" ht="15.75" customHeight="1">
      <c r="A43" s="220" t="s">
        <v>184</v>
      </c>
      <c r="B43" s="221"/>
      <c r="C43" s="221"/>
      <c r="D43" s="221"/>
      <c r="E43" s="221"/>
      <c r="F43" s="222"/>
      <c r="G43" s="114"/>
      <c r="H43" s="135">
        <f>SUM(H27:H42)</f>
        <v>948460</v>
      </c>
      <c r="I43" s="135">
        <f>SUM(I27:I42)</f>
        <v>605242</v>
      </c>
      <c r="J43" s="135">
        <f>SUM(J27:J42)</f>
        <v>190542</v>
      </c>
      <c r="K43" s="135"/>
      <c r="L43" s="135">
        <f>SUM(L27:L42)</f>
        <v>80336</v>
      </c>
      <c r="M43" s="135"/>
      <c r="N43" s="135"/>
      <c r="O43" s="135">
        <f>SUM(O27:O42)</f>
        <v>38736</v>
      </c>
      <c r="P43" s="136"/>
    </row>
    <row r="44" spans="1:16" ht="15.75">
      <c r="A44" s="223" t="s">
        <v>444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138"/>
      <c r="M44" s="138"/>
      <c r="N44" s="138"/>
      <c r="O44" s="138"/>
      <c r="P44" s="151"/>
    </row>
    <row r="45" spans="1:15" ht="34.5" customHeight="1">
      <c r="A45" s="110"/>
      <c r="B45" s="110"/>
      <c r="C45" s="110"/>
      <c r="D45" s="110"/>
      <c r="E45" s="140"/>
      <c r="F45" s="140"/>
      <c r="G45" s="138"/>
      <c r="H45" s="138"/>
      <c r="I45" s="138"/>
      <c r="J45" s="138"/>
      <c r="K45" s="138"/>
      <c r="L45" s="138"/>
      <c r="M45" s="138"/>
      <c r="N45" s="138"/>
      <c r="O45" s="138"/>
    </row>
    <row r="46" spans="1:15" ht="15.75" customHeight="1">
      <c r="A46" s="224" t="s">
        <v>185</v>
      </c>
      <c r="B46" s="224"/>
      <c r="C46" s="224"/>
      <c r="D46" s="224"/>
      <c r="E46" s="224"/>
      <c r="F46" s="224"/>
      <c r="G46" s="224"/>
      <c r="H46" s="138"/>
      <c r="I46" s="138"/>
      <c r="J46" s="138"/>
      <c r="K46" s="138"/>
      <c r="L46" s="138"/>
      <c r="M46" s="138"/>
      <c r="N46" s="138"/>
      <c r="O46" s="138"/>
    </row>
    <row r="47" spans="1:16" ht="45">
      <c r="A47" s="141" t="s">
        <v>218</v>
      </c>
      <c r="B47" s="106" t="s">
        <v>187</v>
      </c>
      <c r="C47" s="152"/>
      <c r="D47" s="152"/>
      <c r="E47" s="142"/>
      <c r="F47" s="106" t="s">
        <v>188</v>
      </c>
      <c r="G47" s="114">
        <v>90</v>
      </c>
      <c r="H47" s="114">
        <v>540</v>
      </c>
      <c r="I47" s="114">
        <v>486</v>
      </c>
      <c r="J47" s="114">
        <v>54</v>
      </c>
      <c r="K47" s="135"/>
      <c r="L47" s="153" t="s">
        <v>189</v>
      </c>
      <c r="M47" s="135"/>
      <c r="N47" s="135"/>
      <c r="O47" s="135"/>
      <c r="P47" s="136" t="s">
        <v>418</v>
      </c>
    </row>
    <row r="48" spans="1:16" ht="90">
      <c r="A48" s="141" t="s">
        <v>219</v>
      </c>
      <c r="B48" s="106" t="s">
        <v>191</v>
      </c>
      <c r="C48" s="152"/>
      <c r="D48" s="106">
        <v>9100093</v>
      </c>
      <c r="E48" s="106" t="s">
        <v>192</v>
      </c>
      <c r="F48" s="106" t="s">
        <v>193</v>
      </c>
      <c r="G48" s="114">
        <v>72</v>
      </c>
      <c r="H48" s="114">
        <v>298</v>
      </c>
      <c r="I48" s="114">
        <v>210</v>
      </c>
      <c r="J48" s="114">
        <v>88</v>
      </c>
      <c r="K48" s="135"/>
      <c r="L48" s="114">
        <v>156</v>
      </c>
      <c r="M48" s="135"/>
      <c r="N48" s="154">
        <v>40158</v>
      </c>
      <c r="O48" s="114">
        <v>156</v>
      </c>
      <c r="P48" s="117" t="s">
        <v>416</v>
      </c>
    </row>
    <row r="49" spans="1:16" ht="15.75" customHeight="1">
      <c r="A49" s="220" t="s">
        <v>194</v>
      </c>
      <c r="B49" s="221"/>
      <c r="C49" s="221"/>
      <c r="D49" s="221"/>
      <c r="E49" s="221"/>
      <c r="F49" s="222"/>
      <c r="G49" s="135"/>
      <c r="H49" s="135">
        <f>SUM(H47:H48)</f>
        <v>838</v>
      </c>
      <c r="I49" s="135">
        <f>SUM(I47:I48)</f>
        <v>696</v>
      </c>
      <c r="J49" s="135">
        <f>SUM(J47:J48)</f>
        <v>142</v>
      </c>
      <c r="K49" s="135"/>
      <c r="L49" s="135">
        <f>SUM(L47:L48)</f>
        <v>156</v>
      </c>
      <c r="M49" s="135"/>
      <c r="N49" s="135"/>
      <c r="O49" s="135">
        <f>SUM(O47:O48)</f>
        <v>156</v>
      </c>
      <c r="P49" s="136"/>
    </row>
    <row r="50" spans="1:16" ht="15.75">
      <c r="A50" s="139"/>
      <c r="B50" s="139"/>
      <c r="C50" s="139"/>
      <c r="D50" s="139"/>
      <c r="E50" s="139"/>
      <c r="F50" s="139"/>
      <c r="G50" s="138"/>
      <c r="H50" s="138"/>
      <c r="I50" s="138"/>
      <c r="J50" s="138"/>
      <c r="K50" s="138"/>
      <c r="L50" s="138"/>
      <c r="M50" s="138"/>
      <c r="N50" s="138"/>
      <c r="O50" s="138"/>
      <c r="P50" s="151"/>
    </row>
    <row r="51" spans="1:16" ht="15.75">
      <c r="A51" s="227" t="s">
        <v>53</v>
      </c>
      <c r="B51" s="227"/>
      <c r="C51" s="227"/>
      <c r="D51" s="227"/>
      <c r="E51" s="139"/>
      <c r="F51" s="139"/>
      <c r="G51" s="138"/>
      <c r="H51" s="138"/>
      <c r="I51" s="138"/>
      <c r="J51" s="138"/>
      <c r="K51" s="138"/>
      <c r="L51" s="138"/>
      <c r="M51" s="138"/>
      <c r="N51" s="138"/>
      <c r="O51" s="138"/>
      <c r="P51" s="151"/>
    </row>
    <row r="52" spans="1:16" ht="60">
      <c r="A52" s="141" t="s">
        <v>220</v>
      </c>
      <c r="B52" s="141" t="s">
        <v>445</v>
      </c>
      <c r="C52" s="141"/>
      <c r="D52" s="141"/>
      <c r="E52" s="141" t="s">
        <v>446</v>
      </c>
      <c r="F52" s="141" t="s">
        <v>447</v>
      </c>
      <c r="G52" s="114">
        <v>100</v>
      </c>
      <c r="H52" s="114">
        <v>330</v>
      </c>
      <c r="I52" s="114">
        <v>330</v>
      </c>
      <c r="J52" s="114">
        <f>H52-I52</f>
        <v>0</v>
      </c>
      <c r="K52" s="114"/>
      <c r="L52" s="114">
        <v>330</v>
      </c>
      <c r="M52" s="114" t="s">
        <v>224</v>
      </c>
      <c r="N52" s="114"/>
      <c r="O52" s="114"/>
      <c r="P52" s="117" t="s">
        <v>415</v>
      </c>
    </row>
    <row r="53" spans="1:16" ht="15.75" customHeight="1">
      <c r="A53" s="220" t="s">
        <v>448</v>
      </c>
      <c r="B53" s="221"/>
      <c r="C53" s="221"/>
      <c r="D53" s="221"/>
      <c r="E53" s="221"/>
      <c r="F53" s="222"/>
      <c r="G53" s="135"/>
      <c r="H53" s="135">
        <f>SUM(H52)</f>
        <v>330</v>
      </c>
      <c r="I53" s="135">
        <f aca="true" t="shared" si="0" ref="I53:P53">SUM(I52)</f>
        <v>330</v>
      </c>
      <c r="J53" s="135">
        <f t="shared" si="0"/>
        <v>0</v>
      </c>
      <c r="K53" s="135">
        <f t="shared" si="0"/>
        <v>0</v>
      </c>
      <c r="L53" s="135">
        <f t="shared" si="0"/>
        <v>330</v>
      </c>
      <c r="M53" s="135">
        <f t="shared" si="0"/>
        <v>0</v>
      </c>
      <c r="N53" s="135">
        <f t="shared" si="0"/>
        <v>0</v>
      </c>
      <c r="O53" s="135">
        <f t="shared" si="0"/>
        <v>0</v>
      </c>
      <c r="P53" s="135">
        <f t="shared" si="0"/>
        <v>0</v>
      </c>
    </row>
    <row r="54" spans="1:15" ht="59.25" customHeight="1">
      <c r="A54" s="110"/>
      <c r="B54" s="110"/>
      <c r="C54" s="110"/>
      <c r="D54" s="110"/>
      <c r="E54" s="140"/>
      <c r="F54" s="140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1:15" ht="15.75" customHeight="1">
      <c r="A55" s="191" t="s">
        <v>195</v>
      </c>
      <c r="B55" s="191"/>
      <c r="C55" s="191"/>
      <c r="D55" s="191"/>
      <c r="E55" s="191"/>
      <c r="F55" s="191"/>
      <c r="G55" s="155"/>
      <c r="H55" s="155"/>
      <c r="I55" s="155"/>
      <c r="J55" s="155"/>
      <c r="K55" s="156"/>
      <c r="L55" s="31"/>
      <c r="M55" s="32"/>
      <c r="N55" s="32"/>
      <c r="O55" s="32"/>
    </row>
    <row r="56" spans="1:15" ht="13.5" customHeight="1">
      <c r="A56" s="110"/>
      <c r="B56" s="110"/>
      <c r="C56" s="110"/>
      <c r="D56" s="110"/>
      <c r="E56" s="110"/>
      <c r="F56" s="110"/>
      <c r="G56" s="155"/>
      <c r="H56" s="155"/>
      <c r="I56" s="155"/>
      <c r="J56" s="155"/>
      <c r="K56" s="156"/>
      <c r="L56" s="31"/>
      <c r="M56" s="32"/>
      <c r="N56" s="32"/>
      <c r="O56" s="32"/>
    </row>
    <row r="57" spans="1:15" ht="36" customHeight="1">
      <c r="A57" s="191" t="s">
        <v>100</v>
      </c>
      <c r="B57" s="191"/>
      <c r="C57" s="191"/>
      <c r="D57" s="191"/>
      <c r="E57" s="110"/>
      <c r="F57" s="110"/>
      <c r="G57" s="155"/>
      <c r="H57" s="155"/>
      <c r="I57" s="155"/>
      <c r="J57" s="155"/>
      <c r="K57" s="156"/>
      <c r="L57" s="31"/>
      <c r="M57" s="32"/>
      <c r="N57" s="32"/>
      <c r="O57" s="32"/>
    </row>
    <row r="58" spans="1:16" ht="75">
      <c r="A58" s="141" t="s">
        <v>221</v>
      </c>
      <c r="B58" s="106" t="s">
        <v>160</v>
      </c>
      <c r="C58" s="122"/>
      <c r="D58" s="106" t="s">
        <v>197</v>
      </c>
      <c r="E58" s="106" t="s">
        <v>198</v>
      </c>
      <c r="F58" s="106" t="s">
        <v>199</v>
      </c>
      <c r="G58" s="114">
        <v>65</v>
      </c>
      <c r="H58" s="114">
        <v>7639</v>
      </c>
      <c r="I58" s="114">
        <v>4950</v>
      </c>
      <c r="J58" s="114">
        <v>2689</v>
      </c>
      <c r="K58" s="144" t="s">
        <v>200</v>
      </c>
      <c r="L58" s="114">
        <v>3465</v>
      </c>
      <c r="M58" s="106" t="s">
        <v>197</v>
      </c>
      <c r="N58" s="157">
        <v>40025</v>
      </c>
      <c r="O58" s="114">
        <v>3242</v>
      </c>
      <c r="P58" s="117" t="s">
        <v>416</v>
      </c>
    </row>
    <row r="59" spans="1:15" ht="15.75">
      <c r="A59" s="158"/>
      <c r="B59" s="159"/>
      <c r="C59" s="160"/>
      <c r="D59" s="159"/>
      <c r="E59" s="159"/>
      <c r="F59" s="159"/>
      <c r="G59" s="161"/>
      <c r="H59" s="161"/>
      <c r="I59" s="161"/>
      <c r="J59" s="161"/>
      <c r="K59" s="162"/>
      <c r="L59" s="161"/>
      <c r="M59" s="163"/>
      <c r="N59" s="163"/>
      <c r="O59" s="159"/>
    </row>
    <row r="60" spans="1:15" ht="15.75">
      <c r="A60" s="224" t="s">
        <v>139</v>
      </c>
      <c r="B60" s="224"/>
      <c r="C60" s="224"/>
      <c r="D60" s="224"/>
      <c r="E60" s="164"/>
      <c r="F60" s="164"/>
      <c r="G60" s="52"/>
      <c r="H60" s="52"/>
      <c r="I60" s="52"/>
      <c r="J60" s="52"/>
      <c r="K60" s="165"/>
      <c r="L60" s="52"/>
      <c r="M60" s="166"/>
      <c r="N60" s="166"/>
      <c r="O60" s="164"/>
    </row>
    <row r="61" spans="1:16" ht="60">
      <c r="A61" s="141" t="s">
        <v>222</v>
      </c>
      <c r="B61" s="106" t="s">
        <v>202</v>
      </c>
      <c r="C61" s="106"/>
      <c r="D61" s="106"/>
      <c r="E61" s="106" t="s">
        <v>203</v>
      </c>
      <c r="F61" s="106" t="s">
        <v>204</v>
      </c>
      <c r="G61" s="114">
        <v>100</v>
      </c>
      <c r="H61" s="114">
        <v>4226</v>
      </c>
      <c r="I61" s="114">
        <v>4226</v>
      </c>
      <c r="J61" s="114">
        <f>H61-I61</f>
        <v>0</v>
      </c>
      <c r="K61" s="144"/>
      <c r="L61" s="114">
        <v>4226</v>
      </c>
      <c r="M61" s="144"/>
      <c r="N61" s="157" t="s">
        <v>419</v>
      </c>
      <c r="O61" s="114">
        <v>4226</v>
      </c>
      <c r="P61" s="117" t="s">
        <v>416</v>
      </c>
    </row>
    <row r="62" spans="1:16" ht="45">
      <c r="A62" s="141" t="s">
        <v>223</v>
      </c>
      <c r="B62" s="106" t="s">
        <v>206</v>
      </c>
      <c r="C62" s="106"/>
      <c r="D62" s="106">
        <v>1033</v>
      </c>
      <c r="E62" s="106" t="s">
        <v>207</v>
      </c>
      <c r="F62" s="106" t="s">
        <v>208</v>
      </c>
      <c r="G62" s="114">
        <v>100</v>
      </c>
      <c r="H62" s="114">
        <v>1067</v>
      </c>
      <c r="I62" s="114">
        <v>1067</v>
      </c>
      <c r="J62" s="114">
        <f>H62-I62</f>
        <v>0</v>
      </c>
      <c r="K62" s="144"/>
      <c r="L62" s="114">
        <v>300</v>
      </c>
      <c r="M62" s="116" t="s">
        <v>209</v>
      </c>
      <c r="N62" s="145">
        <v>40036</v>
      </c>
      <c r="O62" s="114">
        <v>300</v>
      </c>
      <c r="P62" s="117" t="s">
        <v>416</v>
      </c>
    </row>
    <row r="63" spans="1:16" ht="60">
      <c r="A63" s="141" t="s">
        <v>449</v>
      </c>
      <c r="B63" s="106" t="s">
        <v>211</v>
      </c>
      <c r="C63" s="106"/>
      <c r="D63" s="106" t="s">
        <v>212</v>
      </c>
      <c r="E63" s="106" t="s">
        <v>213</v>
      </c>
      <c r="F63" s="106" t="s">
        <v>214</v>
      </c>
      <c r="G63" s="114">
        <v>50</v>
      </c>
      <c r="H63" s="114">
        <v>6670</v>
      </c>
      <c r="I63" s="114">
        <v>3335</v>
      </c>
      <c r="J63" s="114">
        <f>H63-I63</f>
        <v>3335</v>
      </c>
      <c r="K63" s="144"/>
      <c r="L63" s="114">
        <v>3335</v>
      </c>
      <c r="M63" s="116" t="s">
        <v>212</v>
      </c>
      <c r="N63" s="145">
        <v>40140</v>
      </c>
      <c r="O63" s="114">
        <v>3146</v>
      </c>
      <c r="P63" s="117" t="s">
        <v>415</v>
      </c>
    </row>
    <row r="65" spans="1:16" ht="15.75" customHeight="1">
      <c r="A65" s="220" t="s">
        <v>215</v>
      </c>
      <c r="B65" s="221"/>
      <c r="C65" s="221"/>
      <c r="D65" s="221"/>
      <c r="E65" s="221"/>
      <c r="F65" s="222"/>
      <c r="G65" s="114"/>
      <c r="H65" s="135">
        <f>SUM(H61:H64)</f>
        <v>11963</v>
      </c>
      <c r="I65" s="135">
        <f>SUM(I61:I64)</f>
        <v>8628</v>
      </c>
      <c r="J65" s="135">
        <f>SUM(J61:J64)</f>
        <v>3335</v>
      </c>
      <c r="K65" s="135"/>
      <c r="L65" s="135">
        <f>SUM(L61:L64)</f>
        <v>7861</v>
      </c>
      <c r="M65" s="135"/>
      <c r="N65" s="135"/>
      <c r="O65" s="135">
        <f>SUM(O61:O64)</f>
        <v>7672</v>
      </c>
      <c r="P65" s="136"/>
    </row>
    <row r="66" spans="1:12" ht="15.75">
      <c r="A66" s="118"/>
      <c r="B66" s="167"/>
      <c r="C66" s="32"/>
      <c r="D66" s="32"/>
      <c r="E66" s="118"/>
      <c r="F66" s="118"/>
      <c r="G66" s="31"/>
      <c r="H66" s="31"/>
      <c r="I66" s="31"/>
      <c r="J66" s="31"/>
      <c r="K66" s="121"/>
      <c r="L66" s="31"/>
    </row>
    <row r="67" spans="1:16" ht="15.75">
      <c r="A67" s="168" t="s">
        <v>216</v>
      </c>
      <c r="B67" s="168"/>
      <c r="C67" s="168"/>
      <c r="D67" s="168"/>
      <c r="E67" s="168"/>
      <c r="F67" s="168"/>
      <c r="G67" s="135"/>
      <c r="H67" s="135">
        <f>H22+H43+H58+H65+H49+H53</f>
        <v>1999832</v>
      </c>
      <c r="I67" s="135">
        <f>I22+I43+I58+I65+I49+I53</f>
        <v>1140230.8</v>
      </c>
      <c r="J67" s="135">
        <f>J22+J43+J58+J65+J49+J53</f>
        <v>706925.2</v>
      </c>
      <c r="K67" s="135"/>
      <c r="L67" s="135">
        <f>L22+L43+L58+L65+L49+L53</f>
        <v>122640</v>
      </c>
      <c r="M67" s="135"/>
      <c r="N67" s="135"/>
      <c r="O67" s="135">
        <f>O22+O43+O58+O65+O49+O53</f>
        <v>68338</v>
      </c>
      <c r="P67" s="136"/>
    </row>
    <row r="68" spans="1:10" ht="15.75">
      <c r="A68" s="32"/>
      <c r="B68" s="32"/>
      <c r="C68" s="32"/>
      <c r="D68" s="32"/>
      <c r="E68" s="32"/>
      <c r="F68" s="32"/>
      <c r="G68" s="31"/>
      <c r="H68" s="31"/>
      <c r="I68" s="31"/>
      <c r="J68" s="31"/>
    </row>
    <row r="69" spans="1:10" ht="15.75">
      <c r="A69" s="32"/>
      <c r="B69" s="32"/>
      <c r="C69" s="32"/>
      <c r="D69" s="32"/>
      <c r="E69" s="32"/>
      <c r="F69" s="32"/>
      <c r="G69" s="31"/>
      <c r="H69" s="31"/>
      <c r="I69" s="31"/>
      <c r="J69" s="31"/>
    </row>
    <row r="70" spans="1:10" ht="15.75">
      <c r="A70" s="32"/>
      <c r="B70" s="32"/>
      <c r="C70" s="32"/>
      <c r="D70" s="32"/>
      <c r="E70" s="32"/>
      <c r="F70" s="32"/>
      <c r="G70" s="31"/>
      <c r="H70" s="31"/>
      <c r="I70" s="31"/>
      <c r="J70" s="31"/>
    </row>
    <row r="71" spans="1:10" ht="15.75">
      <c r="A71" s="32"/>
      <c r="B71" s="32"/>
      <c r="C71" s="32"/>
      <c r="D71" s="32"/>
      <c r="E71" s="32"/>
      <c r="F71" s="32"/>
      <c r="G71" s="31"/>
      <c r="H71" s="31"/>
      <c r="I71" s="31"/>
      <c r="J71" s="31"/>
    </row>
    <row r="72" spans="1:10" ht="15.75">
      <c r="A72" s="32"/>
      <c r="B72" s="32"/>
      <c r="C72" s="32"/>
      <c r="D72" s="32"/>
      <c r="E72" s="32"/>
      <c r="F72" s="32"/>
      <c r="G72" s="31"/>
      <c r="H72" s="31"/>
      <c r="I72" s="31"/>
      <c r="J72" s="31"/>
    </row>
    <row r="73" spans="1:10" ht="15.75">
      <c r="A73" s="32"/>
      <c r="B73" s="32"/>
      <c r="C73" s="32"/>
      <c r="D73" s="32"/>
      <c r="E73" s="32"/>
      <c r="F73" s="32"/>
      <c r="G73" s="31"/>
      <c r="H73" s="31"/>
      <c r="I73" s="31"/>
      <c r="J73" s="31"/>
    </row>
    <row r="74" spans="1:10" ht="15.75">
      <c r="A74" s="32"/>
      <c r="B74" s="32"/>
      <c r="C74" s="32"/>
      <c r="D74" s="32"/>
      <c r="E74" s="32"/>
      <c r="F74" s="32"/>
      <c r="G74" s="31"/>
      <c r="H74" s="31"/>
      <c r="I74" s="31"/>
      <c r="J74" s="31"/>
    </row>
    <row r="75" spans="1:10" ht="15.75">
      <c r="A75" s="32"/>
      <c r="B75" s="32"/>
      <c r="C75" s="32"/>
      <c r="D75" s="32"/>
      <c r="E75" s="32"/>
      <c r="F75" s="32"/>
      <c r="G75" s="31"/>
      <c r="H75" s="31"/>
      <c r="I75" s="31"/>
      <c r="J75" s="31"/>
    </row>
    <row r="76" spans="1:10" ht="15.75">
      <c r="A76" s="32"/>
      <c r="B76" s="32"/>
      <c r="C76" s="32"/>
      <c r="D76" s="32"/>
      <c r="E76" s="32"/>
      <c r="F76" s="32"/>
      <c r="G76" s="31"/>
      <c r="H76" s="31"/>
      <c r="I76" s="31"/>
      <c r="J76" s="31"/>
    </row>
    <row r="77" spans="1:10" ht="15.75">
      <c r="A77" s="32"/>
      <c r="B77" s="32"/>
      <c r="C77" s="32"/>
      <c r="D77" s="32"/>
      <c r="E77" s="32"/>
      <c r="F77" s="32"/>
      <c r="G77" s="31"/>
      <c r="H77" s="31"/>
      <c r="I77" s="31"/>
      <c r="J77" s="31"/>
    </row>
    <row r="78" spans="2:10" ht="15.75">
      <c r="B78" s="32"/>
      <c r="C78" s="32"/>
      <c r="D78" s="32"/>
      <c r="E78" s="32"/>
      <c r="F78" s="32"/>
      <c r="G78" s="32"/>
      <c r="H78" s="32"/>
      <c r="I78" s="32"/>
      <c r="J78" s="32"/>
    </row>
  </sheetData>
  <mergeCells count="71">
    <mergeCell ref="A57:D57"/>
    <mergeCell ref="A60:D60"/>
    <mergeCell ref="A65:F65"/>
    <mergeCell ref="A49:F49"/>
    <mergeCell ref="A51:D51"/>
    <mergeCell ref="A53:F53"/>
    <mergeCell ref="A55:F55"/>
    <mergeCell ref="P34:P35"/>
    <mergeCell ref="A43:F43"/>
    <mergeCell ref="A44:K44"/>
    <mergeCell ref="A46:G46"/>
    <mergeCell ref="L34:L35"/>
    <mergeCell ref="M34:M35"/>
    <mergeCell ref="N34:N35"/>
    <mergeCell ref="O34:O35"/>
    <mergeCell ref="H34:H35"/>
    <mergeCell ref="I34:I35"/>
    <mergeCell ref="J34:J35"/>
    <mergeCell ref="K34:K35"/>
    <mergeCell ref="E30:E31"/>
    <mergeCell ref="A34:A35"/>
    <mergeCell ref="B34:B35"/>
    <mergeCell ref="C34:C35"/>
    <mergeCell ref="D34:D35"/>
    <mergeCell ref="E34:E35"/>
    <mergeCell ref="A30:A31"/>
    <mergeCell ref="B30:B31"/>
    <mergeCell ref="P6:P7"/>
    <mergeCell ref="F17:F18"/>
    <mergeCell ref="G17:G18"/>
    <mergeCell ref="H17:H18"/>
    <mergeCell ref="I17:I18"/>
    <mergeCell ref="J17:J18"/>
    <mergeCell ref="G6:G7"/>
    <mergeCell ref="H6:H7"/>
    <mergeCell ref="I6:I7"/>
    <mergeCell ref="J6:J7"/>
    <mergeCell ref="L1:O1"/>
    <mergeCell ref="A2:O2"/>
    <mergeCell ref="A3:O3"/>
    <mergeCell ref="A4:O4"/>
    <mergeCell ref="A1:C1"/>
    <mergeCell ref="D1:F1"/>
    <mergeCell ref="G1:I1"/>
    <mergeCell ref="J1:K1"/>
    <mergeCell ref="A6:A7"/>
    <mergeCell ref="B6:B7"/>
    <mergeCell ref="C6:C7"/>
    <mergeCell ref="D6:F6"/>
    <mergeCell ref="K6:K7"/>
    <mergeCell ref="L6:L7"/>
    <mergeCell ref="M6:M7"/>
    <mergeCell ref="N6:N7"/>
    <mergeCell ref="O6:O7"/>
    <mergeCell ref="A14:D14"/>
    <mergeCell ref="A17:A18"/>
    <mergeCell ref="B17:B18"/>
    <mergeCell ref="C17:C18"/>
    <mergeCell ref="D17:D18"/>
    <mergeCell ref="E17:E18"/>
    <mergeCell ref="K17:K18"/>
    <mergeCell ref="L17:L18"/>
    <mergeCell ref="M17:M18"/>
    <mergeCell ref="N17:N18"/>
    <mergeCell ref="O17:O18"/>
    <mergeCell ref="A22:F22"/>
    <mergeCell ref="A26:D26"/>
    <mergeCell ref="C30:C31"/>
    <mergeCell ref="D30:D31"/>
    <mergeCell ref="F34:F35"/>
    <mergeCell ref="G34:G3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workbookViewId="0" topLeftCell="A4">
      <selection activeCell="D13" sqref="D13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6" width="10.875" style="0" bestFit="1" customWidth="1"/>
    <col min="7" max="7" width="10.00390625" style="0" customWidth="1"/>
    <col min="8" max="8" width="28.25390625" style="0" customWidth="1"/>
  </cols>
  <sheetData>
    <row r="1" spans="1:8" ht="15.75">
      <c r="A1" s="182" t="s">
        <v>0</v>
      </c>
      <c r="B1" s="182"/>
      <c r="F1" s="169" t="s">
        <v>19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13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3</v>
      </c>
      <c r="B4" s="179"/>
      <c r="C4" s="179"/>
      <c r="D4" s="179"/>
      <c r="E4" s="179"/>
      <c r="F4" s="179"/>
      <c r="G4" s="179"/>
      <c r="H4" s="17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28.5">
      <c r="A8" s="30">
        <v>40232</v>
      </c>
      <c r="B8" s="20" t="s">
        <v>54</v>
      </c>
      <c r="C8" s="14" t="s">
        <v>236</v>
      </c>
      <c r="D8" s="46"/>
      <c r="E8" s="9"/>
      <c r="F8" s="7">
        <v>10000</v>
      </c>
      <c r="G8" s="7"/>
      <c r="H8" s="13" t="s">
        <v>258</v>
      </c>
    </row>
    <row r="9" spans="1:8" s="2" customFormat="1" ht="28.5">
      <c r="A9" s="33"/>
      <c r="B9" s="20" t="s">
        <v>54</v>
      </c>
      <c r="C9" s="14" t="s">
        <v>238</v>
      </c>
      <c r="D9" s="46"/>
      <c r="E9" s="9"/>
      <c r="F9" s="7">
        <v>481000</v>
      </c>
      <c r="G9" s="7"/>
      <c r="H9" s="13" t="s">
        <v>259</v>
      </c>
    </row>
    <row r="10" spans="1:8" s="2" customFormat="1" ht="30">
      <c r="A10" s="30"/>
      <c r="B10" s="20" t="s">
        <v>54</v>
      </c>
      <c r="C10" s="14" t="s">
        <v>238</v>
      </c>
      <c r="D10" s="18"/>
      <c r="E10" s="9"/>
      <c r="F10" s="7">
        <v>52000</v>
      </c>
      <c r="G10" s="7"/>
      <c r="H10" s="13" t="s">
        <v>260</v>
      </c>
    </row>
    <row r="11" spans="1:8" s="2" customFormat="1" ht="15.75">
      <c r="A11" s="30"/>
      <c r="B11" s="20" t="s">
        <v>54</v>
      </c>
      <c r="C11" s="14" t="s">
        <v>397</v>
      </c>
      <c r="D11" s="18"/>
      <c r="E11" s="9"/>
      <c r="F11" s="7"/>
      <c r="G11" s="7">
        <v>1302000</v>
      </c>
      <c r="H11" s="13" t="s">
        <v>398</v>
      </c>
    </row>
    <row r="12" spans="1:8" s="2" customFormat="1" ht="15.75">
      <c r="A12" s="30"/>
      <c r="B12" s="20" t="s">
        <v>54</v>
      </c>
      <c r="C12" s="14" t="s">
        <v>397</v>
      </c>
      <c r="D12" s="18"/>
      <c r="E12" s="9"/>
      <c r="F12" s="10"/>
      <c r="G12" s="7">
        <v>861000</v>
      </c>
      <c r="H12" s="71" t="s">
        <v>399</v>
      </c>
    </row>
    <row r="13" spans="1:8" s="2" customFormat="1" ht="29.25">
      <c r="A13" s="30"/>
      <c r="B13" s="16" t="s">
        <v>59</v>
      </c>
      <c r="C13" s="14"/>
      <c r="D13" s="18"/>
      <c r="E13" s="18"/>
      <c r="F13" s="10">
        <f>SUM(F8:F12)</f>
        <v>543000</v>
      </c>
      <c r="G13" s="10">
        <f>SUM(G9:G12)</f>
        <v>2163000</v>
      </c>
      <c r="H13" s="13"/>
    </row>
    <row r="14" spans="1:8" s="2" customFormat="1" ht="15.75">
      <c r="A14" s="30"/>
      <c r="B14" s="20" t="s">
        <v>24</v>
      </c>
      <c r="C14" s="14" t="s">
        <v>232</v>
      </c>
      <c r="D14" s="18"/>
      <c r="E14" s="18"/>
      <c r="F14" s="7"/>
      <c r="G14" s="7">
        <v>689000</v>
      </c>
      <c r="H14" s="13" t="s">
        <v>261</v>
      </c>
    </row>
    <row r="15" spans="1:8" s="2" customFormat="1" ht="15.75">
      <c r="A15" s="30"/>
      <c r="B15" s="20" t="s">
        <v>24</v>
      </c>
      <c r="C15" s="14" t="s">
        <v>232</v>
      </c>
      <c r="D15" s="170"/>
      <c r="E15" s="170"/>
      <c r="F15" s="7"/>
      <c r="G15" s="7">
        <v>257000</v>
      </c>
      <c r="H15" s="13" t="s">
        <v>262</v>
      </c>
    </row>
    <row r="16" spans="1:8" s="2" customFormat="1" ht="15.75">
      <c r="A16" s="30"/>
      <c r="B16" s="20" t="s">
        <v>24</v>
      </c>
      <c r="C16" s="14" t="s">
        <v>232</v>
      </c>
      <c r="D16" s="53"/>
      <c r="E16" s="53"/>
      <c r="F16" s="7"/>
      <c r="G16" s="7">
        <v>220000</v>
      </c>
      <c r="H16" s="13" t="s">
        <v>61</v>
      </c>
    </row>
    <row r="17" spans="1:8" s="2" customFormat="1" ht="15.75">
      <c r="A17" s="30"/>
      <c r="B17" s="20" t="s">
        <v>24</v>
      </c>
      <c r="C17" s="14" t="s">
        <v>234</v>
      </c>
      <c r="D17" s="53"/>
      <c r="E17" s="53"/>
      <c r="F17" s="7">
        <v>275000</v>
      </c>
      <c r="G17" s="7"/>
      <c r="H17" s="13" t="s">
        <v>262</v>
      </c>
    </row>
    <row r="18" spans="1:8" s="2" customFormat="1" ht="15.75">
      <c r="A18" s="30"/>
      <c r="B18" s="20" t="s">
        <v>24</v>
      </c>
      <c r="C18" s="14" t="s">
        <v>238</v>
      </c>
      <c r="D18" s="53"/>
      <c r="E18" s="53"/>
      <c r="F18" s="7">
        <v>78000</v>
      </c>
      <c r="G18" s="7"/>
      <c r="H18" s="13" t="s">
        <v>60</v>
      </c>
    </row>
    <row r="19" spans="1:8" s="2" customFormat="1" ht="15.75">
      <c r="A19" s="30"/>
      <c r="B19" s="20" t="s">
        <v>24</v>
      </c>
      <c r="C19" s="14" t="s">
        <v>238</v>
      </c>
      <c r="D19" s="53"/>
      <c r="E19" s="53"/>
      <c r="F19" s="7">
        <v>191000</v>
      </c>
      <c r="G19" s="7"/>
      <c r="H19" s="13" t="s">
        <v>261</v>
      </c>
    </row>
    <row r="20" spans="1:8" s="2" customFormat="1" ht="15.75">
      <c r="A20" s="30"/>
      <c r="B20" s="20" t="s">
        <v>24</v>
      </c>
      <c r="C20" s="14" t="s">
        <v>238</v>
      </c>
      <c r="D20" s="53"/>
      <c r="E20" s="53"/>
      <c r="F20" s="7">
        <v>208000</v>
      </c>
      <c r="G20" s="7"/>
      <c r="H20" s="13" t="s">
        <v>61</v>
      </c>
    </row>
    <row r="21" spans="1:8" s="2" customFormat="1" ht="15.75">
      <c r="A21" s="30"/>
      <c r="B21" s="20" t="s">
        <v>24</v>
      </c>
      <c r="C21" s="14" t="s">
        <v>238</v>
      </c>
      <c r="D21" s="53"/>
      <c r="E21" s="53"/>
      <c r="F21" s="7">
        <v>78000</v>
      </c>
      <c r="G21" s="7"/>
      <c r="H21" s="13" t="s">
        <v>263</v>
      </c>
    </row>
    <row r="22" spans="1:8" s="2" customFormat="1" ht="15.75">
      <c r="A22" s="30"/>
      <c r="B22" s="20" t="s">
        <v>24</v>
      </c>
      <c r="C22" s="14" t="s">
        <v>238</v>
      </c>
      <c r="D22" s="53"/>
      <c r="E22" s="53"/>
      <c r="F22" s="7">
        <v>78000</v>
      </c>
      <c r="G22" s="7"/>
      <c r="H22" s="13" t="s">
        <v>264</v>
      </c>
    </row>
    <row r="23" spans="1:8" s="2" customFormat="1" ht="15.75">
      <c r="A23" s="30"/>
      <c r="B23" s="16" t="s">
        <v>265</v>
      </c>
      <c r="C23" s="14"/>
      <c r="D23" s="18"/>
      <c r="E23" s="18"/>
      <c r="F23" s="10">
        <f>SUM(F17:F22)</f>
        <v>908000</v>
      </c>
      <c r="G23" s="10">
        <f>SUM(G14:G17)</f>
        <v>1166000</v>
      </c>
      <c r="H23" s="13"/>
    </row>
    <row r="24" spans="1:8" s="2" customFormat="1" ht="15.75">
      <c r="A24" s="30"/>
      <c r="B24" s="16" t="s">
        <v>25</v>
      </c>
      <c r="C24" s="15"/>
      <c r="D24" s="9"/>
      <c r="E24" s="9"/>
      <c r="F24" s="10">
        <v>1966000</v>
      </c>
      <c r="G24" s="10"/>
      <c r="H24" s="34" t="s">
        <v>266</v>
      </c>
    </row>
    <row r="25" spans="1:8" s="21" customFormat="1" ht="15">
      <c r="A25" s="23"/>
      <c r="B25" s="15" t="s">
        <v>14</v>
      </c>
      <c r="C25" s="15"/>
      <c r="D25" s="14"/>
      <c r="E25" s="15"/>
      <c r="F25" s="10">
        <f>F13+F23+F24</f>
        <v>3417000</v>
      </c>
      <c r="G25" s="10">
        <f>G13+G23+G24</f>
        <v>3329000</v>
      </c>
      <c r="H25" s="24"/>
    </row>
    <row r="26" spans="1:8" s="21" customFormat="1" ht="15">
      <c r="A26" s="23"/>
      <c r="B26" s="15" t="s">
        <v>21</v>
      </c>
      <c r="C26" s="15"/>
      <c r="D26" s="14"/>
      <c r="E26" s="15"/>
      <c r="F26" s="181">
        <f>F25-G25</f>
        <v>88000</v>
      </c>
      <c r="G26" s="181"/>
      <c r="H26" s="24"/>
    </row>
    <row r="27" spans="6:7" s="21" customFormat="1" ht="15">
      <c r="F27" s="22"/>
      <c r="G27" s="22"/>
    </row>
    <row r="28" spans="6:7" s="21" customFormat="1" ht="15">
      <c r="F28" s="22"/>
      <c r="G28" s="22"/>
    </row>
    <row r="29" spans="6:7" s="21" customFormat="1" ht="15">
      <c r="F29" s="22"/>
      <c r="G29" s="22"/>
    </row>
    <row r="30" spans="6:7" s="21" customFormat="1" ht="15">
      <c r="F30" s="22"/>
      <c r="G30" s="22"/>
    </row>
    <row r="31" spans="6:7" s="21" customFormat="1" ht="15">
      <c r="F31" s="22"/>
      <c r="G31" s="22"/>
    </row>
    <row r="32" spans="6:7" s="21" customFormat="1" ht="15">
      <c r="F32" s="22"/>
      <c r="G32" s="22"/>
    </row>
    <row r="33" spans="6:7" s="21" customFormat="1" ht="15">
      <c r="F33" s="22"/>
      <c r="G33" s="22"/>
    </row>
    <row r="34" spans="6:7" s="21" customFormat="1" ht="15">
      <c r="F34" s="22"/>
      <c r="G34" s="22"/>
    </row>
    <row r="35" spans="6:7" s="21" customFormat="1" ht="15">
      <c r="F35" s="22"/>
      <c r="G35" s="22"/>
    </row>
    <row r="36" spans="6:7" s="21" customFormat="1" ht="15">
      <c r="F36" s="22"/>
      <c r="G36" s="22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6:7" s="21" customFormat="1" ht="15"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="21" customFormat="1" ht="15">
      <c r="G57" s="22"/>
    </row>
    <row r="58" s="21" customFormat="1" ht="15">
      <c r="G58" s="22"/>
    </row>
    <row r="59" s="21" customFormat="1" ht="15">
      <c r="G59" s="22"/>
    </row>
    <row r="60" s="21" customFormat="1" ht="15">
      <c r="G60" s="22"/>
    </row>
    <row r="61" s="21" customFormat="1" ht="15">
      <c r="G61" s="22"/>
    </row>
    <row r="62" s="21" customFormat="1" ht="15">
      <c r="G62" s="22"/>
    </row>
    <row r="63" s="21" customFormat="1" ht="15">
      <c r="G63" s="22"/>
    </row>
    <row r="64" s="21" customFormat="1" ht="15">
      <c r="G64" s="22"/>
    </row>
    <row r="65" s="21" customFormat="1" ht="15">
      <c r="G65" s="22"/>
    </row>
    <row r="66" s="21" customFormat="1" ht="15">
      <c r="G66" s="22"/>
    </row>
    <row r="67" s="21" customFormat="1" ht="15"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</sheetData>
  <mergeCells count="8">
    <mergeCell ref="A4:H4"/>
    <mergeCell ref="F6:G6"/>
    <mergeCell ref="F26:G26"/>
    <mergeCell ref="A1:B1"/>
    <mergeCell ref="F1:H1"/>
    <mergeCell ref="A2:B2"/>
    <mergeCell ref="A3:H3"/>
    <mergeCell ref="D15:E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50"/>
  </sheetPr>
  <dimension ref="A1:H103"/>
  <sheetViews>
    <sheetView workbookViewId="0" topLeftCell="A16">
      <selection activeCell="C42" sqref="C42"/>
    </sheetView>
  </sheetViews>
  <sheetFormatPr defaultColWidth="9.00390625" defaultRowHeight="15.75"/>
  <cols>
    <col min="1" max="1" width="10.125" style="0" bestFit="1" customWidth="1"/>
    <col min="2" max="2" width="26.125" style="0" bestFit="1" customWidth="1"/>
    <col min="3" max="3" width="22.00390625" style="0" bestFit="1" customWidth="1"/>
    <col min="4" max="4" width="8.875" style="0" bestFit="1" customWidth="1"/>
    <col min="5" max="5" width="8.00390625" style="0" customWidth="1"/>
    <col min="6" max="7" width="11.00390625" style="0" bestFit="1" customWidth="1"/>
    <col min="8" max="8" width="28.375" style="0" customWidth="1"/>
  </cols>
  <sheetData>
    <row r="1" spans="1:8" ht="15.75">
      <c r="A1" s="182" t="s">
        <v>0</v>
      </c>
      <c r="B1" s="182"/>
      <c r="F1" s="169" t="s">
        <v>382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13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18</v>
      </c>
      <c r="B4" s="179"/>
      <c r="C4" s="179"/>
      <c r="D4" s="179"/>
      <c r="E4" s="179"/>
      <c r="F4" s="179"/>
      <c r="G4" s="179"/>
      <c r="H4" s="179"/>
    </row>
    <row r="5" ht="6" customHeight="1"/>
    <row r="6" spans="1:8" ht="15.75">
      <c r="A6" s="3" t="s">
        <v>12</v>
      </c>
      <c r="B6" s="3" t="s">
        <v>4</v>
      </c>
      <c r="C6" s="3" t="s">
        <v>5</v>
      </c>
      <c r="D6" s="29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" customHeight="1">
      <c r="A7" s="2"/>
      <c r="B7" s="19"/>
      <c r="C7" s="19"/>
      <c r="D7" s="19"/>
      <c r="E7" s="19"/>
      <c r="F7" s="32" t="s">
        <v>9</v>
      </c>
      <c r="G7" s="32" t="s">
        <v>10</v>
      </c>
      <c r="H7" s="19"/>
    </row>
    <row r="8" spans="1:8" s="2" customFormat="1" ht="18" customHeight="1">
      <c r="A8" s="30">
        <v>40232</v>
      </c>
      <c r="B8" s="20" t="s">
        <v>27</v>
      </c>
      <c r="C8" s="20" t="s">
        <v>267</v>
      </c>
      <c r="D8" s="18"/>
      <c r="E8" s="18"/>
      <c r="F8" s="7"/>
      <c r="G8" s="7">
        <v>80000</v>
      </c>
      <c r="H8" s="67" t="s">
        <v>381</v>
      </c>
    </row>
    <row r="9" spans="1:8" s="2" customFormat="1" ht="15.75">
      <c r="A9" s="30"/>
      <c r="B9" s="20" t="s">
        <v>27</v>
      </c>
      <c r="C9" s="20" t="s">
        <v>267</v>
      </c>
      <c r="D9" s="18"/>
      <c r="E9" s="18"/>
      <c r="F9" s="7"/>
      <c r="G9" s="7">
        <v>20000</v>
      </c>
      <c r="H9" s="45" t="s">
        <v>62</v>
      </c>
    </row>
    <row r="10" spans="1:8" s="2" customFormat="1" ht="15.75">
      <c r="A10" s="30"/>
      <c r="B10" s="20" t="s">
        <v>27</v>
      </c>
      <c r="C10" s="20" t="s">
        <v>267</v>
      </c>
      <c r="D10" s="18" t="s">
        <v>269</v>
      </c>
      <c r="E10" s="18"/>
      <c r="F10" s="7">
        <v>80000</v>
      </c>
      <c r="G10" s="7"/>
      <c r="H10" s="67" t="s">
        <v>268</v>
      </c>
    </row>
    <row r="11" spans="1:8" s="2" customFormat="1" ht="15.75">
      <c r="A11" s="30"/>
      <c r="B11" s="20" t="s">
        <v>27</v>
      </c>
      <c r="C11" s="20" t="s">
        <v>267</v>
      </c>
      <c r="D11" s="18" t="s">
        <v>269</v>
      </c>
      <c r="E11" s="18"/>
      <c r="F11" s="7">
        <v>20000</v>
      </c>
      <c r="G11" s="7"/>
      <c r="H11" s="67" t="s">
        <v>270</v>
      </c>
    </row>
    <row r="12" spans="1:8" s="2" customFormat="1" ht="15.75">
      <c r="A12" s="30"/>
      <c r="B12" s="27" t="s">
        <v>63</v>
      </c>
      <c r="C12" s="20"/>
      <c r="D12" s="18"/>
      <c r="E12" s="18"/>
      <c r="F12" s="10">
        <f>SUM(F8:F11)</f>
        <v>100000</v>
      </c>
      <c r="G12" s="10">
        <f>SUM(G8:G11)</f>
        <v>100000</v>
      </c>
      <c r="H12" s="45"/>
    </row>
    <row r="13" spans="1:8" s="2" customFormat="1" ht="15.75">
      <c r="A13" s="30"/>
      <c r="B13" s="20" t="s">
        <v>27</v>
      </c>
      <c r="C13" s="20" t="s">
        <v>400</v>
      </c>
      <c r="D13" s="18" t="s">
        <v>271</v>
      </c>
      <c r="E13" s="18"/>
      <c r="F13" s="7"/>
      <c r="G13" s="7">
        <v>100000</v>
      </c>
      <c r="H13" s="45" t="s">
        <v>272</v>
      </c>
    </row>
    <row r="14" spans="1:8" s="2" customFormat="1" ht="15.75">
      <c r="A14" s="30"/>
      <c r="B14" s="20" t="s">
        <v>27</v>
      </c>
      <c r="C14" s="20" t="s">
        <v>400</v>
      </c>
      <c r="D14" s="18" t="s">
        <v>271</v>
      </c>
      <c r="E14" s="18"/>
      <c r="F14" s="7"/>
      <c r="G14" s="7">
        <v>25000</v>
      </c>
      <c r="H14" s="45" t="s">
        <v>273</v>
      </c>
    </row>
    <row r="15" spans="1:8" s="2" customFormat="1" ht="15.75">
      <c r="A15" s="30"/>
      <c r="B15" s="20" t="s">
        <v>27</v>
      </c>
      <c r="C15" s="20" t="s">
        <v>400</v>
      </c>
      <c r="D15" s="18" t="s">
        <v>274</v>
      </c>
      <c r="E15" s="18"/>
      <c r="F15" s="7">
        <v>100000</v>
      </c>
      <c r="G15" s="7"/>
      <c r="H15" s="45" t="s">
        <v>275</v>
      </c>
    </row>
    <row r="16" spans="1:8" s="2" customFormat="1" ht="15.75">
      <c r="A16" s="30"/>
      <c r="B16" s="20" t="s">
        <v>27</v>
      </c>
      <c r="C16" s="20" t="s">
        <v>400</v>
      </c>
      <c r="D16" s="18" t="s">
        <v>274</v>
      </c>
      <c r="E16" s="18"/>
      <c r="F16" s="7">
        <v>25000</v>
      </c>
      <c r="G16" s="7"/>
      <c r="H16" s="45" t="s">
        <v>276</v>
      </c>
    </row>
    <row r="17" spans="1:8" s="2" customFormat="1" ht="15.75">
      <c r="A17" s="48"/>
      <c r="B17" s="16" t="s">
        <v>28</v>
      </c>
      <c r="C17" s="27"/>
      <c r="D17" s="9"/>
      <c r="E17" s="9"/>
      <c r="F17" s="10">
        <f>SUM(F15:F16)</f>
        <v>125000</v>
      </c>
      <c r="G17" s="10">
        <f>SUM(G13:G16)</f>
        <v>125000</v>
      </c>
      <c r="H17" s="49"/>
    </row>
    <row r="18" spans="1:8" s="2" customFormat="1" ht="15.75">
      <c r="A18" s="33"/>
      <c r="B18" s="16" t="s">
        <v>27</v>
      </c>
      <c r="C18" s="16" t="s">
        <v>277</v>
      </c>
      <c r="D18" s="9"/>
      <c r="E18" s="9"/>
      <c r="F18" s="10"/>
      <c r="G18" s="10">
        <v>200000</v>
      </c>
      <c r="H18" s="67" t="s">
        <v>278</v>
      </c>
    </row>
    <row r="19" spans="1:8" s="2" customFormat="1" ht="15.75">
      <c r="A19" s="33"/>
      <c r="B19" s="16" t="s">
        <v>27</v>
      </c>
      <c r="C19" s="16" t="s">
        <v>277</v>
      </c>
      <c r="D19" s="9"/>
      <c r="E19" s="9"/>
      <c r="F19" s="10">
        <v>200000</v>
      </c>
      <c r="G19" s="10"/>
      <c r="H19" s="67" t="s">
        <v>279</v>
      </c>
    </row>
    <row r="20" spans="1:8" s="2" customFormat="1" ht="15.75">
      <c r="A20" s="30"/>
      <c r="B20" s="20" t="s">
        <v>27</v>
      </c>
      <c r="C20" s="20" t="s">
        <v>280</v>
      </c>
      <c r="D20" s="18"/>
      <c r="E20" s="18"/>
      <c r="F20" s="7"/>
      <c r="G20" s="7">
        <v>4500000</v>
      </c>
      <c r="H20" s="45" t="s">
        <v>281</v>
      </c>
    </row>
    <row r="21" spans="1:8" s="2" customFormat="1" ht="16.5" customHeight="1">
      <c r="A21" s="30"/>
      <c r="B21" s="20" t="s">
        <v>27</v>
      </c>
      <c r="C21" s="20" t="s">
        <v>280</v>
      </c>
      <c r="D21" s="18"/>
      <c r="E21" s="18"/>
      <c r="F21" s="7"/>
      <c r="G21" s="7">
        <v>1125000</v>
      </c>
      <c r="H21" s="45" t="s">
        <v>282</v>
      </c>
    </row>
    <row r="22" spans="1:8" s="2" customFormat="1" ht="16.5" customHeight="1">
      <c r="A22" s="30"/>
      <c r="B22" s="20" t="s">
        <v>27</v>
      </c>
      <c r="C22" s="20" t="s">
        <v>280</v>
      </c>
      <c r="D22" s="18"/>
      <c r="E22" s="18"/>
      <c r="F22" s="7">
        <v>4500000</v>
      </c>
      <c r="G22" s="7"/>
      <c r="H22" s="67" t="s">
        <v>283</v>
      </c>
    </row>
    <row r="23" spans="1:8" s="2" customFormat="1" ht="16.5" customHeight="1">
      <c r="A23" s="30"/>
      <c r="B23" s="20" t="s">
        <v>27</v>
      </c>
      <c r="C23" s="20" t="s">
        <v>280</v>
      </c>
      <c r="D23" s="18"/>
      <c r="E23" s="18"/>
      <c r="F23" s="7">
        <v>1125000</v>
      </c>
      <c r="G23" s="7"/>
      <c r="H23" s="45" t="s">
        <v>282</v>
      </c>
    </row>
    <row r="24" spans="1:8" s="2" customFormat="1" ht="16.5" customHeight="1">
      <c r="A24" s="48"/>
      <c r="B24" s="27" t="s">
        <v>28</v>
      </c>
      <c r="C24" s="27"/>
      <c r="D24" s="9"/>
      <c r="E24" s="9"/>
      <c r="F24" s="10">
        <f>SUM(F22:F23)</f>
        <v>5625000</v>
      </c>
      <c r="G24" s="10">
        <f>SUM(G20:G23)</f>
        <v>5625000</v>
      </c>
      <c r="H24" s="49"/>
    </row>
    <row r="25" spans="1:8" s="2" customFormat="1" ht="18" customHeight="1">
      <c r="A25" s="30"/>
      <c r="B25" s="16" t="s">
        <v>284</v>
      </c>
      <c r="C25" s="20" t="s">
        <v>285</v>
      </c>
      <c r="D25" s="18"/>
      <c r="E25" s="18"/>
      <c r="F25" s="7"/>
      <c r="G25" s="10">
        <v>400000</v>
      </c>
      <c r="H25" s="67" t="s">
        <v>286</v>
      </c>
    </row>
    <row r="26" spans="1:8" s="2" customFormat="1" ht="15.75">
      <c r="A26" s="30"/>
      <c r="B26" s="16" t="s">
        <v>287</v>
      </c>
      <c r="C26" s="20" t="s">
        <v>285</v>
      </c>
      <c r="D26" s="18"/>
      <c r="E26" s="18"/>
      <c r="F26" s="10">
        <v>400000</v>
      </c>
      <c r="G26" s="7"/>
      <c r="H26" s="67" t="s">
        <v>286</v>
      </c>
    </row>
    <row r="27" spans="1:8" s="2" customFormat="1" ht="15.75">
      <c r="A27" s="30"/>
      <c r="B27" s="16" t="s">
        <v>24</v>
      </c>
      <c r="C27" s="20" t="s">
        <v>288</v>
      </c>
      <c r="D27" s="18"/>
      <c r="E27" s="18"/>
      <c r="F27" s="7"/>
      <c r="G27" s="10">
        <v>150000</v>
      </c>
      <c r="H27" s="67" t="s">
        <v>289</v>
      </c>
    </row>
    <row r="28" spans="1:8" s="2" customFormat="1" ht="15.75">
      <c r="A28" s="30"/>
      <c r="B28" s="16" t="s">
        <v>24</v>
      </c>
      <c r="C28" s="20" t="s">
        <v>288</v>
      </c>
      <c r="D28" s="18"/>
      <c r="E28" s="18"/>
      <c r="F28" s="10">
        <v>150000</v>
      </c>
      <c r="G28" s="7"/>
      <c r="H28" s="67" t="s">
        <v>290</v>
      </c>
    </row>
    <row r="29" spans="1:8" s="2" customFormat="1" ht="15.75">
      <c r="A29" s="30"/>
      <c r="B29" s="20" t="s">
        <v>27</v>
      </c>
      <c r="C29" s="20" t="s">
        <v>397</v>
      </c>
      <c r="D29" s="18"/>
      <c r="E29" s="18"/>
      <c r="F29" s="7"/>
      <c r="G29" s="7">
        <v>98000</v>
      </c>
      <c r="H29" s="45" t="s">
        <v>291</v>
      </c>
    </row>
    <row r="30" spans="1:8" s="2" customFormat="1" ht="15.75">
      <c r="A30" s="30"/>
      <c r="B30" s="20" t="s">
        <v>27</v>
      </c>
      <c r="C30" s="20" t="s">
        <v>397</v>
      </c>
      <c r="D30" s="18"/>
      <c r="E30" s="18"/>
      <c r="F30" s="7"/>
      <c r="G30" s="7">
        <v>25000</v>
      </c>
      <c r="H30" s="67" t="s">
        <v>292</v>
      </c>
    </row>
    <row r="31" spans="1:8" s="2" customFormat="1" ht="15.75">
      <c r="A31" s="30"/>
      <c r="B31" s="20" t="s">
        <v>27</v>
      </c>
      <c r="C31" s="20" t="s">
        <v>397</v>
      </c>
      <c r="D31" s="18" t="s">
        <v>401</v>
      </c>
      <c r="E31" s="18"/>
      <c r="F31" s="7">
        <v>123000</v>
      </c>
      <c r="G31" s="7"/>
      <c r="H31" s="67" t="s">
        <v>293</v>
      </c>
    </row>
    <row r="32" spans="1:8" s="2" customFormat="1" ht="15.75">
      <c r="A32" s="30"/>
      <c r="B32" s="16" t="s">
        <v>64</v>
      </c>
      <c r="C32" s="20"/>
      <c r="D32" s="18"/>
      <c r="E32" s="18"/>
      <c r="F32" s="10">
        <f>SUM(F31:F31)</f>
        <v>123000</v>
      </c>
      <c r="G32" s="10">
        <f>SUM(G29:G31)</f>
        <v>123000</v>
      </c>
      <c r="H32" s="45"/>
    </row>
    <row r="33" spans="1:8" s="2" customFormat="1" ht="15.75">
      <c r="A33" s="30"/>
      <c r="B33" s="16"/>
      <c r="C33" s="20"/>
      <c r="D33" s="18"/>
      <c r="E33" s="18"/>
      <c r="F33" s="10"/>
      <c r="G33" s="10"/>
      <c r="H33" s="45"/>
    </row>
    <row r="34" spans="1:8" s="2" customFormat="1" ht="15.75">
      <c r="A34" s="30"/>
      <c r="B34" s="20" t="s">
        <v>54</v>
      </c>
      <c r="C34" s="20" t="s">
        <v>397</v>
      </c>
      <c r="D34" s="18">
        <v>853344</v>
      </c>
      <c r="E34" s="18"/>
      <c r="F34" s="7"/>
      <c r="G34" s="7">
        <v>450000</v>
      </c>
      <c r="H34" s="45" t="s">
        <v>294</v>
      </c>
    </row>
    <row r="35" spans="1:8" s="2" customFormat="1" ht="15.75">
      <c r="A35" s="30"/>
      <c r="B35" s="20" t="s">
        <v>54</v>
      </c>
      <c r="C35" s="20" t="s">
        <v>397</v>
      </c>
      <c r="D35" s="18">
        <v>853170</v>
      </c>
      <c r="E35" s="18"/>
      <c r="F35" s="7"/>
      <c r="G35" s="7">
        <v>411000</v>
      </c>
      <c r="H35" s="67" t="s">
        <v>402</v>
      </c>
    </row>
    <row r="36" spans="1:8" s="2" customFormat="1" ht="15.75">
      <c r="A36" s="30"/>
      <c r="B36" s="20" t="s">
        <v>54</v>
      </c>
      <c r="C36" s="20" t="s">
        <v>397</v>
      </c>
      <c r="D36" s="18"/>
      <c r="E36" s="18"/>
      <c r="F36" s="7">
        <v>861000</v>
      </c>
      <c r="G36" s="7"/>
      <c r="H36" s="67" t="s">
        <v>295</v>
      </c>
    </row>
    <row r="37" spans="1:8" s="2" customFormat="1" ht="15.75">
      <c r="A37" s="30"/>
      <c r="B37" s="16" t="s">
        <v>28</v>
      </c>
      <c r="C37" s="20"/>
      <c r="D37" s="18"/>
      <c r="E37" s="18"/>
      <c r="F37" s="10">
        <f>SUM(F36:F36)</f>
        <v>861000</v>
      </c>
      <c r="G37" s="10">
        <f>SUM(G34:G36)</f>
        <v>861000</v>
      </c>
      <c r="H37" s="45"/>
    </row>
    <row r="38" spans="1:8" s="19" customFormat="1" ht="15.75">
      <c r="A38" s="17"/>
      <c r="B38" s="16" t="s">
        <v>14</v>
      </c>
      <c r="C38" s="14"/>
      <c r="D38" s="18"/>
      <c r="E38" s="18"/>
      <c r="F38" s="10">
        <f>F12+F17+F19+F24+F26+F28+F32+F37</f>
        <v>7584000</v>
      </c>
      <c r="G38" s="10">
        <f>G12+G17+G18+G24+G25+G27+G32+G37</f>
        <v>7584000</v>
      </c>
      <c r="H38" s="13"/>
    </row>
    <row r="39" spans="1:8" s="32" customFormat="1" ht="15">
      <c r="A39" s="36"/>
      <c r="B39" s="15" t="s">
        <v>20</v>
      </c>
      <c r="C39" s="15"/>
      <c r="D39" s="15"/>
      <c r="E39" s="15"/>
      <c r="F39" s="181">
        <f>F38-G38</f>
        <v>0</v>
      </c>
      <c r="G39" s="181"/>
      <c r="H39" s="37"/>
    </row>
    <row r="40" spans="5:7" s="32" customFormat="1" ht="15">
      <c r="E40" s="31"/>
      <c r="F40" s="31"/>
      <c r="G40" s="31"/>
    </row>
    <row r="41" spans="6:7" s="32" customFormat="1" ht="15">
      <c r="F41" s="31"/>
      <c r="G41" s="31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pans="6:7" s="21" customFormat="1" ht="15">
      <c r="F57" s="22"/>
      <c r="G57" s="22"/>
    </row>
    <row r="58" spans="6:7" s="21" customFormat="1" ht="15">
      <c r="F58" s="22"/>
      <c r="G58" s="22"/>
    </row>
    <row r="59" spans="6:7" s="21" customFormat="1" ht="15">
      <c r="F59" s="22"/>
      <c r="G59" s="22"/>
    </row>
    <row r="60" spans="6:7" s="21" customFormat="1" ht="15">
      <c r="F60" s="22"/>
      <c r="G60" s="22"/>
    </row>
    <row r="61" spans="6:7" s="21" customFormat="1" ht="15">
      <c r="F61" s="22"/>
      <c r="G61" s="22"/>
    </row>
    <row r="62" spans="6:7" s="21" customFormat="1" ht="15">
      <c r="F62" s="22"/>
      <c r="G62" s="22"/>
    </row>
    <row r="63" spans="6:7" s="21" customFormat="1" ht="15">
      <c r="F63" s="22"/>
      <c r="G63" s="22"/>
    </row>
    <row r="64" spans="6:7" s="21" customFormat="1" ht="15">
      <c r="F64" s="22"/>
      <c r="G64" s="22"/>
    </row>
    <row r="65" spans="6:7" s="21" customFormat="1" ht="15">
      <c r="F65" s="22"/>
      <c r="G65" s="22"/>
    </row>
    <row r="66" spans="6:7" s="21" customFormat="1" ht="15">
      <c r="F66" s="22"/>
      <c r="G66" s="22"/>
    </row>
    <row r="67" spans="6:7" s="21" customFormat="1" ht="15">
      <c r="F67" s="22"/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>
      <c r="G93" s="22"/>
    </row>
    <row r="94" s="21" customFormat="1" ht="15">
      <c r="G94" s="22"/>
    </row>
    <row r="95" s="21" customFormat="1" ht="15">
      <c r="G95" s="22"/>
    </row>
    <row r="96" s="21" customFormat="1" ht="15">
      <c r="G96" s="22"/>
    </row>
    <row r="97" s="21" customFormat="1" ht="15">
      <c r="G97" s="22"/>
    </row>
    <row r="98" s="21" customFormat="1" ht="15">
      <c r="G98" s="22"/>
    </row>
    <row r="99" s="21" customFormat="1" ht="15">
      <c r="G99" s="22"/>
    </row>
    <row r="100" s="21" customFormat="1" ht="15">
      <c r="G100" s="22"/>
    </row>
    <row r="101" s="21" customFormat="1" ht="15">
      <c r="G101" s="22"/>
    </row>
    <row r="102" s="21" customFormat="1" ht="15">
      <c r="G102" s="22"/>
    </row>
    <row r="103" s="21" customFormat="1" ht="15">
      <c r="G103" s="22"/>
    </row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</sheetData>
  <mergeCells count="7">
    <mergeCell ref="F39:G39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152"/>
  <sheetViews>
    <sheetView workbookViewId="0" topLeftCell="A52">
      <selection activeCell="E72" sqref="E72"/>
    </sheetView>
  </sheetViews>
  <sheetFormatPr defaultColWidth="9.00390625" defaultRowHeight="15.75"/>
  <cols>
    <col min="1" max="1" width="9.875" style="0" bestFit="1" customWidth="1"/>
    <col min="2" max="2" width="23.00390625" style="0" customWidth="1"/>
    <col min="3" max="3" width="23.50390625" style="0" customWidth="1"/>
    <col min="4" max="4" width="11.25390625" style="0" customWidth="1"/>
    <col min="5" max="5" width="8.25390625" style="0" customWidth="1"/>
    <col min="6" max="7" width="10.875" style="0" bestFit="1" customWidth="1"/>
    <col min="8" max="8" width="28.25390625" style="0" bestFit="1" customWidth="1"/>
  </cols>
  <sheetData>
    <row r="1" spans="1:8" ht="15.75">
      <c r="A1" s="182" t="s">
        <v>0</v>
      </c>
      <c r="B1" s="182"/>
      <c r="F1" s="169" t="s">
        <v>22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15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18</v>
      </c>
      <c r="B4" s="179"/>
      <c r="C4" s="179"/>
      <c r="D4" s="179"/>
      <c r="E4" s="179"/>
      <c r="F4" s="179"/>
      <c r="G4" s="179"/>
      <c r="H4" s="179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29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24" customHeight="1">
      <c r="A8" s="30">
        <v>40232</v>
      </c>
      <c r="B8" s="27" t="s">
        <v>15</v>
      </c>
      <c r="C8" s="18" t="s">
        <v>296</v>
      </c>
      <c r="D8" s="18"/>
      <c r="E8" s="18"/>
      <c r="F8" s="14"/>
      <c r="G8" s="10">
        <v>553000</v>
      </c>
      <c r="H8" s="43" t="s">
        <v>297</v>
      </c>
    </row>
    <row r="9" spans="1:8" ht="24.75" customHeight="1">
      <c r="A9" s="54"/>
      <c r="B9" s="68" t="s">
        <v>226</v>
      </c>
      <c r="C9" s="56" t="s">
        <v>298</v>
      </c>
      <c r="D9" s="56"/>
      <c r="E9" s="56"/>
      <c r="F9" s="57">
        <v>20000</v>
      </c>
      <c r="G9" s="57"/>
      <c r="H9" s="69" t="s">
        <v>299</v>
      </c>
    </row>
    <row r="10" spans="1:8" s="2" customFormat="1" ht="15.75">
      <c r="A10" s="54"/>
      <c r="B10" s="70" t="s">
        <v>27</v>
      </c>
      <c r="C10" s="55" t="s">
        <v>400</v>
      </c>
      <c r="D10" s="56"/>
      <c r="E10" s="56"/>
      <c r="F10" s="52">
        <v>250000</v>
      </c>
      <c r="G10" s="57"/>
      <c r="H10" s="102" t="s">
        <v>404</v>
      </c>
    </row>
    <row r="11" spans="1:8" s="19" customFormat="1" ht="15.75">
      <c r="A11" s="17"/>
      <c r="B11" s="70" t="s">
        <v>27</v>
      </c>
      <c r="C11" s="55" t="s">
        <v>400</v>
      </c>
      <c r="D11" s="18"/>
      <c r="E11" s="18"/>
      <c r="F11" s="7">
        <v>63000</v>
      </c>
      <c r="G11" s="10"/>
      <c r="H11" s="58" t="s">
        <v>405</v>
      </c>
    </row>
    <row r="12" spans="1:8" s="19" customFormat="1" ht="15.75">
      <c r="A12" s="17"/>
      <c r="B12" s="16" t="s">
        <v>300</v>
      </c>
      <c r="C12" s="14"/>
      <c r="D12" s="18"/>
      <c r="E12" s="18"/>
      <c r="F12" s="10">
        <f>SUM(F10:F11)</f>
        <v>313000</v>
      </c>
      <c r="G12" s="10"/>
      <c r="H12" s="13"/>
    </row>
    <row r="13" spans="1:8" s="19" customFormat="1" ht="29.25">
      <c r="A13" s="17"/>
      <c r="B13" s="16" t="s">
        <v>55</v>
      </c>
      <c r="C13" s="14" t="s">
        <v>403</v>
      </c>
      <c r="D13" s="18"/>
      <c r="E13" s="18"/>
      <c r="F13" s="10">
        <v>220000</v>
      </c>
      <c r="G13" s="10"/>
      <c r="H13" s="71" t="s">
        <v>301</v>
      </c>
    </row>
    <row r="14" spans="1:8" s="19" customFormat="1" ht="20.25" customHeight="1">
      <c r="A14" s="17"/>
      <c r="B14" s="16" t="s">
        <v>27</v>
      </c>
      <c r="C14" s="14" t="s">
        <v>302</v>
      </c>
      <c r="D14" s="47" t="s">
        <v>305</v>
      </c>
      <c r="E14" s="18"/>
      <c r="F14" s="10"/>
      <c r="G14" s="10">
        <v>1000</v>
      </c>
      <c r="H14" s="13" t="s">
        <v>303</v>
      </c>
    </row>
    <row r="15" spans="1:8" s="19" customFormat="1" ht="15.75">
      <c r="A15" s="17"/>
      <c r="B15" s="16" t="s">
        <v>15</v>
      </c>
      <c r="C15" s="14" t="s">
        <v>302</v>
      </c>
      <c r="D15" s="18"/>
      <c r="E15" s="18"/>
      <c r="F15" s="10">
        <v>1000</v>
      </c>
      <c r="G15" s="10"/>
      <c r="H15" s="13" t="s">
        <v>304</v>
      </c>
    </row>
    <row r="16" spans="1:8" s="2" customFormat="1" ht="15.75">
      <c r="A16" s="35"/>
      <c r="B16" s="16" t="s">
        <v>15</v>
      </c>
      <c r="C16" s="14" t="s">
        <v>302</v>
      </c>
      <c r="D16" s="18"/>
      <c r="E16" s="18"/>
      <c r="F16" s="10"/>
      <c r="G16" s="10">
        <v>3006000</v>
      </c>
      <c r="H16" s="13" t="s">
        <v>304</v>
      </c>
    </row>
    <row r="17" spans="1:8" s="19" customFormat="1" ht="15.75">
      <c r="A17" s="17"/>
      <c r="B17" s="20" t="s">
        <v>23</v>
      </c>
      <c r="C17" s="14" t="s">
        <v>302</v>
      </c>
      <c r="D17" s="47" t="s">
        <v>305</v>
      </c>
      <c r="E17" s="18"/>
      <c r="F17" s="10"/>
      <c r="G17" s="7">
        <v>4000</v>
      </c>
      <c r="H17" s="13" t="s">
        <v>306</v>
      </c>
    </row>
    <row r="18" spans="1:8" s="19" customFormat="1" ht="15.75">
      <c r="A18" s="17"/>
      <c r="B18" s="20" t="s">
        <v>23</v>
      </c>
      <c r="C18" s="14" t="s">
        <v>302</v>
      </c>
      <c r="D18" s="47" t="s">
        <v>305</v>
      </c>
      <c r="E18" s="18"/>
      <c r="F18" s="7">
        <v>1000000</v>
      </c>
      <c r="G18" s="7"/>
      <c r="H18" s="13" t="s">
        <v>307</v>
      </c>
    </row>
    <row r="19" spans="1:8" s="19" customFormat="1" ht="15.75">
      <c r="A19" s="17"/>
      <c r="B19" s="20" t="s">
        <v>23</v>
      </c>
      <c r="C19" s="14" t="s">
        <v>302</v>
      </c>
      <c r="D19" s="47" t="s">
        <v>305</v>
      </c>
      <c r="E19" s="18"/>
      <c r="F19" s="7">
        <v>799000</v>
      </c>
      <c r="G19" s="7"/>
      <c r="H19" s="13" t="s">
        <v>308</v>
      </c>
    </row>
    <row r="20" spans="1:8" s="19" customFormat="1" ht="15.75">
      <c r="A20" s="17"/>
      <c r="B20" s="20" t="s">
        <v>23</v>
      </c>
      <c r="C20" s="14" t="s">
        <v>302</v>
      </c>
      <c r="D20" s="47" t="s">
        <v>305</v>
      </c>
      <c r="E20" s="18"/>
      <c r="F20" s="7">
        <v>560000</v>
      </c>
      <c r="G20" s="7"/>
      <c r="H20" s="13" t="s">
        <v>309</v>
      </c>
    </row>
    <row r="21" spans="1:8" s="19" customFormat="1" ht="15.75">
      <c r="A21" s="17"/>
      <c r="B21" s="20" t="s">
        <v>23</v>
      </c>
      <c r="C21" s="14" t="s">
        <v>302</v>
      </c>
      <c r="D21" s="47" t="s">
        <v>305</v>
      </c>
      <c r="E21" s="18"/>
      <c r="F21" s="7">
        <v>540000</v>
      </c>
      <c r="G21" s="7"/>
      <c r="H21" s="13" t="s">
        <v>310</v>
      </c>
    </row>
    <row r="22" spans="1:8" s="19" customFormat="1" ht="15.75">
      <c r="A22" s="17"/>
      <c r="B22" s="20" t="s">
        <v>23</v>
      </c>
      <c r="C22" s="14" t="s">
        <v>302</v>
      </c>
      <c r="D22" s="47" t="s">
        <v>305</v>
      </c>
      <c r="E22" s="18"/>
      <c r="F22" s="7">
        <v>80000</v>
      </c>
      <c r="G22" s="7"/>
      <c r="H22" s="71" t="s">
        <v>311</v>
      </c>
    </row>
    <row r="23" spans="1:8" s="19" customFormat="1" ht="15.75">
      <c r="A23" s="17"/>
      <c r="B23" s="20" t="s">
        <v>23</v>
      </c>
      <c r="C23" s="14" t="s">
        <v>302</v>
      </c>
      <c r="D23" s="47" t="s">
        <v>305</v>
      </c>
      <c r="E23" s="18"/>
      <c r="F23" s="7"/>
      <c r="G23" s="7">
        <v>61000</v>
      </c>
      <c r="H23" s="13" t="s">
        <v>312</v>
      </c>
    </row>
    <row r="24" spans="1:8" s="19" customFormat="1" ht="15.75">
      <c r="A24" s="17"/>
      <c r="B24" s="20" t="s">
        <v>23</v>
      </c>
      <c r="C24" s="14" t="s">
        <v>302</v>
      </c>
      <c r="D24" s="47" t="s">
        <v>305</v>
      </c>
      <c r="E24" s="18"/>
      <c r="F24" s="7">
        <v>60000</v>
      </c>
      <c r="G24" s="7"/>
      <c r="H24" s="13" t="s">
        <v>313</v>
      </c>
    </row>
    <row r="25" spans="1:8" s="2" customFormat="1" ht="15.75">
      <c r="A25" s="35"/>
      <c r="B25" s="16" t="s">
        <v>314</v>
      </c>
      <c r="C25" s="15"/>
      <c r="D25" s="72"/>
      <c r="E25" s="9"/>
      <c r="F25" s="10">
        <f>SUM(F18:F24)</f>
        <v>3039000</v>
      </c>
      <c r="G25" s="10">
        <f>SUM(G17:G24)</f>
        <v>65000</v>
      </c>
      <c r="H25" s="34"/>
    </row>
    <row r="26" spans="1:8" s="2" customFormat="1" ht="23.25">
      <c r="A26" s="35"/>
      <c r="B26" s="16" t="s">
        <v>24</v>
      </c>
      <c r="C26" s="14" t="s">
        <v>302</v>
      </c>
      <c r="D26" s="72"/>
      <c r="E26" s="9"/>
      <c r="F26" s="10">
        <v>32000</v>
      </c>
      <c r="G26" s="10"/>
      <c r="H26" s="76" t="s">
        <v>406</v>
      </c>
    </row>
    <row r="27" spans="1:8" s="2" customFormat="1" ht="15.75">
      <c r="A27" s="35"/>
      <c r="B27" s="16" t="s">
        <v>15</v>
      </c>
      <c r="C27" s="14" t="s">
        <v>302</v>
      </c>
      <c r="D27" s="72"/>
      <c r="E27" s="9"/>
      <c r="F27" s="10"/>
      <c r="G27" s="10">
        <v>1000</v>
      </c>
      <c r="H27" s="13" t="s">
        <v>315</v>
      </c>
    </row>
    <row r="28" spans="1:8" s="19" customFormat="1" ht="29.25">
      <c r="A28" s="17"/>
      <c r="B28" s="16" t="s">
        <v>35</v>
      </c>
      <c r="C28" s="14" t="s">
        <v>302</v>
      </c>
      <c r="D28" s="73" t="s">
        <v>316</v>
      </c>
      <c r="E28" s="18"/>
      <c r="F28" s="10">
        <v>1000</v>
      </c>
      <c r="G28" s="10"/>
      <c r="H28" s="13" t="s">
        <v>317</v>
      </c>
    </row>
    <row r="29" spans="1:8" s="19" customFormat="1" ht="15.75">
      <c r="A29" s="17"/>
      <c r="B29" s="20" t="s">
        <v>318</v>
      </c>
      <c r="C29" s="14" t="s">
        <v>302</v>
      </c>
      <c r="D29" s="73" t="s">
        <v>316</v>
      </c>
      <c r="E29" s="18"/>
      <c r="F29" s="7"/>
      <c r="G29" s="7">
        <v>337000</v>
      </c>
      <c r="H29" s="13" t="s">
        <v>319</v>
      </c>
    </row>
    <row r="30" spans="1:8" s="19" customFormat="1" ht="15.75">
      <c r="A30" s="17"/>
      <c r="B30" s="20" t="s">
        <v>318</v>
      </c>
      <c r="C30" s="14" t="s">
        <v>302</v>
      </c>
      <c r="D30" s="73" t="s">
        <v>316</v>
      </c>
      <c r="E30" s="18"/>
      <c r="F30" s="7"/>
      <c r="G30" s="7">
        <v>300000</v>
      </c>
      <c r="H30" s="13" t="s">
        <v>320</v>
      </c>
    </row>
    <row r="31" spans="1:8" s="19" customFormat="1" ht="15.75">
      <c r="A31" s="17"/>
      <c r="B31" s="20" t="s">
        <v>318</v>
      </c>
      <c r="C31" s="14" t="s">
        <v>302</v>
      </c>
      <c r="D31" s="73" t="s">
        <v>316</v>
      </c>
      <c r="E31" s="18"/>
      <c r="F31" s="7">
        <v>350000</v>
      </c>
      <c r="G31" s="7"/>
      <c r="H31" s="13" t="s">
        <v>321</v>
      </c>
    </row>
    <row r="32" spans="1:8" s="19" customFormat="1" ht="15.75">
      <c r="A32" s="17"/>
      <c r="B32" s="20" t="s">
        <v>318</v>
      </c>
      <c r="C32" s="14" t="s">
        <v>302</v>
      </c>
      <c r="D32" s="73" t="s">
        <v>316</v>
      </c>
      <c r="E32" s="18"/>
      <c r="F32" s="7">
        <v>18000</v>
      </c>
      <c r="G32" s="7"/>
      <c r="H32" s="13" t="s">
        <v>322</v>
      </c>
    </row>
    <row r="33" spans="1:8" s="19" customFormat="1" ht="15.75">
      <c r="A33" s="17"/>
      <c r="B33" s="20" t="s">
        <v>318</v>
      </c>
      <c r="C33" s="14" t="s">
        <v>302</v>
      </c>
      <c r="D33" s="73" t="s">
        <v>316</v>
      </c>
      <c r="E33" s="18"/>
      <c r="F33" s="7"/>
      <c r="G33" s="7">
        <v>19000</v>
      </c>
      <c r="H33" s="13" t="s">
        <v>313</v>
      </c>
    </row>
    <row r="34" spans="1:8" s="19" customFormat="1" ht="15.75">
      <c r="A34" s="17"/>
      <c r="B34" s="20" t="s">
        <v>318</v>
      </c>
      <c r="C34" s="14" t="s">
        <v>302</v>
      </c>
      <c r="D34" s="73" t="s">
        <v>316</v>
      </c>
      <c r="E34" s="18"/>
      <c r="F34" s="7">
        <v>21000</v>
      </c>
      <c r="G34" s="7"/>
      <c r="H34" s="13" t="s">
        <v>323</v>
      </c>
    </row>
    <row r="35" spans="1:8" s="19" customFormat="1" ht="15.75">
      <c r="A35" s="17"/>
      <c r="B35" s="20" t="s">
        <v>318</v>
      </c>
      <c r="C35" s="14" t="s">
        <v>302</v>
      </c>
      <c r="D35" s="18"/>
      <c r="E35" s="18"/>
      <c r="F35" s="7">
        <v>1000</v>
      </c>
      <c r="G35" s="7"/>
      <c r="H35" s="13" t="s">
        <v>324</v>
      </c>
    </row>
    <row r="36" spans="1:8" s="19" customFormat="1" ht="24.75" customHeight="1">
      <c r="A36" s="17"/>
      <c r="B36" s="16" t="s">
        <v>65</v>
      </c>
      <c r="C36" s="14"/>
      <c r="D36" s="18"/>
      <c r="E36" s="18"/>
      <c r="F36" s="10">
        <f>SUM(F29:F35)</f>
        <v>390000</v>
      </c>
      <c r="G36" s="10">
        <f>SUM(G28:G35)</f>
        <v>656000</v>
      </c>
      <c r="H36" s="13"/>
    </row>
    <row r="37" spans="1:8" s="19" customFormat="1" ht="15.75">
      <c r="A37" s="17"/>
      <c r="B37" s="16" t="s">
        <v>15</v>
      </c>
      <c r="C37" s="14" t="s">
        <v>302</v>
      </c>
      <c r="D37" s="18"/>
      <c r="E37" s="18"/>
      <c r="F37" s="10">
        <v>266000</v>
      </c>
      <c r="G37" s="10"/>
      <c r="H37" s="13" t="s">
        <v>66</v>
      </c>
    </row>
    <row r="38" spans="1:8" s="19" customFormat="1" ht="15.75">
      <c r="A38" s="17"/>
      <c r="B38" s="20" t="s">
        <v>27</v>
      </c>
      <c r="C38" s="14" t="s">
        <v>302</v>
      </c>
      <c r="D38" s="73" t="s">
        <v>325</v>
      </c>
      <c r="E38" s="18"/>
      <c r="F38" s="10"/>
      <c r="G38" s="7">
        <v>96000</v>
      </c>
      <c r="H38" s="13" t="s">
        <v>71</v>
      </c>
    </row>
    <row r="39" spans="1:8" s="19" customFormat="1" ht="15.75">
      <c r="A39" s="17"/>
      <c r="B39" s="20" t="s">
        <v>27</v>
      </c>
      <c r="C39" s="14" t="s">
        <v>302</v>
      </c>
      <c r="D39" s="73" t="s">
        <v>325</v>
      </c>
      <c r="E39" s="18"/>
      <c r="F39" s="10"/>
      <c r="G39" s="7">
        <v>24000</v>
      </c>
      <c r="H39" s="13" t="s">
        <v>326</v>
      </c>
    </row>
    <row r="40" spans="1:8" s="2" customFormat="1" ht="15.75">
      <c r="A40" s="35"/>
      <c r="B40" s="16" t="s">
        <v>300</v>
      </c>
      <c r="C40" s="15"/>
      <c r="D40" s="74"/>
      <c r="E40" s="9"/>
      <c r="F40" s="10"/>
      <c r="G40" s="10">
        <f>SUM(G38:G39)</f>
        <v>120000</v>
      </c>
      <c r="H40" s="34"/>
    </row>
    <row r="41" spans="1:8" s="19" customFormat="1" ht="15.75">
      <c r="A41" s="17"/>
      <c r="B41" s="16" t="s">
        <v>15</v>
      </c>
      <c r="C41" s="14" t="s">
        <v>302</v>
      </c>
      <c r="D41" s="73" t="s">
        <v>325</v>
      </c>
      <c r="E41" s="18"/>
      <c r="F41" s="10">
        <v>120000</v>
      </c>
      <c r="G41" s="10"/>
      <c r="H41" s="13" t="s">
        <v>66</v>
      </c>
    </row>
    <row r="42" spans="1:8" s="19" customFormat="1" ht="15.75">
      <c r="A42" s="17"/>
      <c r="B42" s="20" t="s">
        <v>23</v>
      </c>
      <c r="C42" s="14" t="s">
        <v>302</v>
      </c>
      <c r="D42" s="73" t="s">
        <v>325</v>
      </c>
      <c r="E42" s="18"/>
      <c r="F42" s="7"/>
      <c r="G42" s="7">
        <v>4000</v>
      </c>
      <c r="H42" s="13" t="s">
        <v>327</v>
      </c>
    </row>
    <row r="43" spans="1:8" s="19" customFormat="1" ht="15.75">
      <c r="A43" s="17"/>
      <c r="B43" s="20" t="s">
        <v>23</v>
      </c>
      <c r="C43" s="14" t="s">
        <v>302</v>
      </c>
      <c r="D43" s="73" t="s">
        <v>325</v>
      </c>
      <c r="E43" s="18"/>
      <c r="F43" s="7">
        <v>280000</v>
      </c>
      <c r="G43" s="7"/>
      <c r="H43" s="13" t="s">
        <v>307</v>
      </c>
    </row>
    <row r="44" spans="1:8" s="19" customFormat="1" ht="15.75">
      <c r="A44" s="17"/>
      <c r="B44" s="20" t="s">
        <v>23</v>
      </c>
      <c r="C44" s="14" t="s">
        <v>302</v>
      </c>
      <c r="D44" s="73" t="s">
        <v>325</v>
      </c>
      <c r="E44" s="18"/>
      <c r="F44" s="7"/>
      <c r="G44" s="7">
        <v>22000</v>
      </c>
      <c r="H44" s="13" t="s">
        <v>312</v>
      </c>
    </row>
    <row r="45" spans="1:8" s="19" customFormat="1" ht="15.75">
      <c r="A45" s="17"/>
      <c r="B45" s="20" t="s">
        <v>23</v>
      </c>
      <c r="C45" s="14" t="s">
        <v>302</v>
      </c>
      <c r="D45" s="73" t="s">
        <v>325</v>
      </c>
      <c r="E45" s="18"/>
      <c r="F45" s="7">
        <v>160000</v>
      </c>
      <c r="G45" s="7"/>
      <c r="H45" s="13" t="s">
        <v>309</v>
      </c>
    </row>
    <row r="46" spans="1:8" s="19" customFormat="1" ht="15.75">
      <c r="A46" s="17"/>
      <c r="B46" s="20" t="s">
        <v>23</v>
      </c>
      <c r="C46" s="14" t="s">
        <v>302</v>
      </c>
      <c r="D46" s="73" t="s">
        <v>325</v>
      </c>
      <c r="E46" s="18"/>
      <c r="F46" s="7">
        <v>290000</v>
      </c>
      <c r="G46" s="7"/>
      <c r="H46" s="13" t="s">
        <v>310</v>
      </c>
    </row>
    <row r="47" spans="1:8" s="19" customFormat="1" ht="15.75">
      <c r="A47" s="17"/>
      <c r="B47" s="20" t="s">
        <v>23</v>
      </c>
      <c r="C47" s="14" t="s">
        <v>302</v>
      </c>
      <c r="D47" s="73" t="s">
        <v>325</v>
      </c>
      <c r="E47" s="18"/>
      <c r="F47" s="7">
        <v>80000</v>
      </c>
      <c r="G47" s="7"/>
      <c r="H47" s="75" t="s">
        <v>311</v>
      </c>
    </row>
    <row r="48" spans="1:8" s="19" customFormat="1" ht="15.75">
      <c r="A48" s="17"/>
      <c r="B48" s="20" t="s">
        <v>23</v>
      </c>
      <c r="C48" s="14" t="s">
        <v>302</v>
      </c>
      <c r="D48" s="73" t="s">
        <v>325</v>
      </c>
      <c r="E48" s="18"/>
      <c r="F48" s="7">
        <v>4000</v>
      </c>
      <c r="G48" s="7"/>
      <c r="H48" s="13" t="s">
        <v>328</v>
      </c>
    </row>
    <row r="49" spans="1:8" s="19" customFormat="1" ht="15.75">
      <c r="A49" s="17"/>
      <c r="B49" s="20" t="s">
        <v>23</v>
      </c>
      <c r="C49" s="14" t="s">
        <v>302</v>
      </c>
      <c r="D49" s="73" t="s">
        <v>325</v>
      </c>
      <c r="E49" s="18"/>
      <c r="F49" s="7">
        <v>21000</v>
      </c>
      <c r="G49" s="7"/>
      <c r="H49" s="13" t="s">
        <v>323</v>
      </c>
    </row>
    <row r="50" spans="1:8" s="19" customFormat="1" ht="15.75">
      <c r="A50" s="17"/>
      <c r="B50" s="20" t="s">
        <v>23</v>
      </c>
      <c r="C50" s="14" t="s">
        <v>302</v>
      </c>
      <c r="D50" s="73" t="s">
        <v>325</v>
      </c>
      <c r="E50" s="18"/>
      <c r="F50" s="7">
        <v>10000</v>
      </c>
      <c r="G50" s="7"/>
      <c r="H50" s="13" t="s">
        <v>313</v>
      </c>
    </row>
    <row r="51" spans="1:8" s="19" customFormat="1" ht="14.25" customHeight="1">
      <c r="A51" s="17"/>
      <c r="B51" s="16" t="s">
        <v>65</v>
      </c>
      <c r="C51" s="14"/>
      <c r="D51" s="18"/>
      <c r="E51" s="18"/>
      <c r="F51" s="10">
        <f>SUM(F42:F50)</f>
        <v>845000</v>
      </c>
      <c r="G51" s="10">
        <f>SUM(G42:G50)</f>
        <v>26000</v>
      </c>
      <c r="H51" s="13"/>
    </row>
    <row r="52" spans="1:8" s="19" customFormat="1" ht="19.5" customHeight="1">
      <c r="A52" s="17"/>
      <c r="B52" s="16" t="s">
        <v>329</v>
      </c>
      <c r="C52" s="14" t="s">
        <v>302</v>
      </c>
      <c r="D52" s="73"/>
      <c r="E52" s="18"/>
      <c r="F52" s="10">
        <v>6000</v>
      </c>
      <c r="G52" s="7"/>
      <c r="H52" s="76" t="s">
        <v>407</v>
      </c>
    </row>
    <row r="53" spans="1:8" s="19" customFormat="1" ht="15.75">
      <c r="A53" s="17"/>
      <c r="B53" s="16" t="s">
        <v>15</v>
      </c>
      <c r="C53" s="14" t="s">
        <v>302</v>
      </c>
      <c r="D53" s="18"/>
      <c r="E53" s="18"/>
      <c r="F53" s="7"/>
      <c r="G53" s="10">
        <v>825000</v>
      </c>
      <c r="H53" s="13" t="s">
        <v>66</v>
      </c>
    </row>
    <row r="54" spans="1:8" s="19" customFormat="1" ht="15.75">
      <c r="A54" s="17"/>
      <c r="B54" s="16" t="s">
        <v>15</v>
      </c>
      <c r="C54" s="14" t="s">
        <v>302</v>
      </c>
      <c r="D54" s="18"/>
      <c r="E54" s="18"/>
      <c r="F54" s="10">
        <v>1000</v>
      </c>
      <c r="G54" s="7"/>
      <c r="H54" s="13" t="s">
        <v>66</v>
      </c>
    </row>
    <row r="55" spans="1:8" s="19" customFormat="1" ht="15.75">
      <c r="A55" s="17"/>
      <c r="B55" s="16" t="s">
        <v>27</v>
      </c>
      <c r="C55" s="14" t="s">
        <v>302</v>
      </c>
      <c r="D55" s="73" t="s">
        <v>408</v>
      </c>
      <c r="E55" s="18"/>
      <c r="F55" s="10"/>
      <c r="G55" s="10">
        <v>1000</v>
      </c>
      <c r="H55" s="13" t="s">
        <v>72</v>
      </c>
    </row>
    <row r="56" spans="1:8" s="19" customFormat="1" ht="15.75">
      <c r="A56" s="17"/>
      <c r="B56" s="16" t="s">
        <v>15</v>
      </c>
      <c r="C56" s="14" t="s">
        <v>302</v>
      </c>
      <c r="D56" s="73"/>
      <c r="E56" s="18"/>
      <c r="F56" s="10"/>
      <c r="G56" s="10">
        <v>818000</v>
      </c>
      <c r="H56" s="13" t="s">
        <v>66</v>
      </c>
    </row>
    <row r="57" spans="1:8" s="19" customFormat="1" ht="15.75">
      <c r="A57" s="17"/>
      <c r="B57" s="20" t="s">
        <v>23</v>
      </c>
      <c r="C57" s="14" t="s">
        <v>302</v>
      </c>
      <c r="D57" s="73" t="s">
        <v>408</v>
      </c>
      <c r="E57" s="18"/>
      <c r="F57" s="7">
        <v>280000</v>
      </c>
      <c r="G57" s="10"/>
      <c r="H57" s="13" t="s">
        <v>307</v>
      </c>
    </row>
    <row r="58" spans="1:8" s="19" customFormat="1" ht="15.75">
      <c r="A58" s="17"/>
      <c r="B58" s="20" t="s">
        <v>23</v>
      </c>
      <c r="C58" s="14" t="s">
        <v>302</v>
      </c>
      <c r="D58" s="73" t="s">
        <v>408</v>
      </c>
      <c r="E58" s="18"/>
      <c r="F58" s="7">
        <v>160000</v>
      </c>
      <c r="G58" s="10"/>
      <c r="H58" s="13" t="s">
        <v>309</v>
      </c>
    </row>
    <row r="59" spans="1:8" s="19" customFormat="1" ht="15.75">
      <c r="A59" s="17"/>
      <c r="B59" s="20" t="s">
        <v>23</v>
      </c>
      <c r="C59" s="14" t="s">
        <v>302</v>
      </c>
      <c r="D59" s="73" t="s">
        <v>408</v>
      </c>
      <c r="E59" s="18"/>
      <c r="F59" s="7">
        <v>290000</v>
      </c>
      <c r="G59" s="10"/>
      <c r="H59" s="13" t="s">
        <v>310</v>
      </c>
    </row>
    <row r="60" spans="1:8" s="19" customFormat="1" ht="15.75">
      <c r="A60" s="17"/>
      <c r="B60" s="20" t="s">
        <v>23</v>
      </c>
      <c r="C60" s="14" t="s">
        <v>302</v>
      </c>
      <c r="D60" s="73" t="s">
        <v>408</v>
      </c>
      <c r="E60" s="18"/>
      <c r="F60" s="7">
        <v>80000</v>
      </c>
      <c r="G60" s="10"/>
      <c r="H60" s="75" t="s">
        <v>311</v>
      </c>
    </row>
    <row r="61" spans="1:8" s="19" customFormat="1" ht="15.75">
      <c r="A61" s="17"/>
      <c r="B61" s="20" t="s">
        <v>23</v>
      </c>
      <c r="C61" s="14" t="s">
        <v>302</v>
      </c>
      <c r="D61" s="73" t="s">
        <v>408</v>
      </c>
      <c r="E61" s="18"/>
      <c r="F61" s="7">
        <v>6000</v>
      </c>
      <c r="G61" s="10"/>
      <c r="H61" s="13" t="s">
        <v>313</v>
      </c>
    </row>
    <row r="62" spans="1:8" s="19" customFormat="1" ht="15.75">
      <c r="A62" s="17"/>
      <c r="B62" s="20" t="s">
        <v>23</v>
      </c>
      <c r="C62" s="14" t="s">
        <v>302</v>
      </c>
      <c r="D62" s="73" t="s">
        <v>330</v>
      </c>
      <c r="E62" s="18"/>
      <c r="F62" s="7">
        <v>4000</v>
      </c>
      <c r="G62" s="10"/>
      <c r="H62" s="13" t="s">
        <v>328</v>
      </c>
    </row>
    <row r="63" spans="1:8" s="19" customFormat="1" ht="15.75">
      <c r="A63" s="17"/>
      <c r="B63" s="20" t="s">
        <v>23</v>
      </c>
      <c r="C63" s="14" t="s">
        <v>302</v>
      </c>
      <c r="D63" s="73" t="s">
        <v>330</v>
      </c>
      <c r="E63" s="18"/>
      <c r="F63" s="7">
        <v>20000</v>
      </c>
      <c r="G63" s="10"/>
      <c r="H63" s="13" t="s">
        <v>323</v>
      </c>
    </row>
    <row r="64" spans="1:8" s="19" customFormat="1" ht="15.75">
      <c r="A64" s="17"/>
      <c r="B64" s="20" t="s">
        <v>23</v>
      </c>
      <c r="C64" s="14" t="s">
        <v>302</v>
      </c>
      <c r="D64" s="73" t="s">
        <v>330</v>
      </c>
      <c r="E64" s="18"/>
      <c r="F64" s="7"/>
      <c r="G64" s="7">
        <v>21000</v>
      </c>
      <c r="H64" s="13" t="s">
        <v>312</v>
      </c>
    </row>
    <row r="65" spans="1:8" s="19" customFormat="1" ht="15.75">
      <c r="A65" s="17"/>
      <c r="B65" s="20" t="s">
        <v>23</v>
      </c>
      <c r="C65" s="14" t="s">
        <v>302</v>
      </c>
      <c r="D65" s="73" t="s">
        <v>330</v>
      </c>
      <c r="E65" s="18"/>
      <c r="F65" s="7"/>
      <c r="G65" s="7">
        <v>4000</v>
      </c>
      <c r="H65" s="13" t="s">
        <v>331</v>
      </c>
    </row>
    <row r="66" spans="1:8" s="19" customFormat="1" ht="13.5" customHeight="1">
      <c r="A66" s="17"/>
      <c r="B66" s="16" t="s">
        <v>65</v>
      </c>
      <c r="C66" s="14"/>
      <c r="D66" s="18"/>
      <c r="E66" s="18"/>
      <c r="F66" s="10">
        <f>SUM(F57:F65)</f>
        <v>840000</v>
      </c>
      <c r="G66" s="10">
        <f>SUM(G57:G65)</f>
        <v>25000</v>
      </c>
      <c r="H66" s="13"/>
    </row>
    <row r="67" spans="1:8" s="2" customFormat="1" ht="13.5" customHeight="1">
      <c r="A67" s="35"/>
      <c r="B67" s="16" t="s">
        <v>24</v>
      </c>
      <c r="C67" s="14" t="s">
        <v>302</v>
      </c>
      <c r="D67" s="73" t="s">
        <v>330</v>
      </c>
      <c r="E67" s="9"/>
      <c r="F67" s="10">
        <v>3000</v>
      </c>
      <c r="G67" s="10"/>
      <c r="H67" s="76" t="s">
        <v>407</v>
      </c>
    </row>
    <row r="68" spans="1:8" s="19" customFormat="1" ht="13.5" customHeight="1">
      <c r="A68" s="17"/>
      <c r="B68" s="16" t="s">
        <v>27</v>
      </c>
      <c r="C68" s="14" t="s">
        <v>302</v>
      </c>
      <c r="D68" s="73" t="s">
        <v>332</v>
      </c>
      <c r="E68" s="18"/>
      <c r="F68" s="10"/>
      <c r="G68" s="10">
        <v>1000</v>
      </c>
      <c r="H68" s="13" t="s">
        <v>71</v>
      </c>
    </row>
    <row r="69" spans="1:8" s="19" customFormat="1" ht="13.5" customHeight="1">
      <c r="A69" s="17"/>
      <c r="B69" s="16" t="s">
        <v>15</v>
      </c>
      <c r="C69" s="14" t="s">
        <v>302</v>
      </c>
      <c r="D69" s="73"/>
      <c r="E69" s="18"/>
      <c r="F69" s="10">
        <v>1000</v>
      </c>
      <c r="G69" s="10"/>
      <c r="H69" s="13" t="s">
        <v>66</v>
      </c>
    </row>
    <row r="70" spans="1:8" s="19" customFormat="1" ht="13.5" customHeight="1">
      <c r="A70" s="17"/>
      <c r="B70" s="16" t="s">
        <v>15</v>
      </c>
      <c r="C70" s="14" t="s">
        <v>302</v>
      </c>
      <c r="D70" s="73"/>
      <c r="E70" s="18"/>
      <c r="F70" s="10"/>
      <c r="G70" s="10">
        <v>616000</v>
      </c>
      <c r="H70" s="13" t="s">
        <v>66</v>
      </c>
    </row>
    <row r="71" spans="1:8" s="19" customFormat="1" ht="13.5" customHeight="1">
      <c r="A71" s="17"/>
      <c r="B71" s="20" t="s">
        <v>23</v>
      </c>
      <c r="C71" s="14" t="s">
        <v>302</v>
      </c>
      <c r="D71" s="73" t="s">
        <v>332</v>
      </c>
      <c r="E71" s="18"/>
      <c r="F71" s="10"/>
      <c r="G71" s="7">
        <v>1560000</v>
      </c>
      <c r="H71" s="13" t="s">
        <v>307</v>
      </c>
    </row>
    <row r="72" spans="1:8" s="19" customFormat="1" ht="13.5" customHeight="1">
      <c r="A72" s="17"/>
      <c r="B72" s="20" t="s">
        <v>23</v>
      </c>
      <c r="C72" s="14" t="s">
        <v>302</v>
      </c>
      <c r="D72" s="73" t="s">
        <v>332</v>
      </c>
      <c r="E72" s="18"/>
      <c r="F72" s="7">
        <v>663000</v>
      </c>
      <c r="G72" s="10"/>
      <c r="H72" s="13" t="s">
        <v>308</v>
      </c>
    </row>
    <row r="73" spans="1:8" s="19" customFormat="1" ht="13.5" customHeight="1">
      <c r="A73" s="17"/>
      <c r="B73" s="20" t="s">
        <v>23</v>
      </c>
      <c r="C73" s="14" t="s">
        <v>302</v>
      </c>
      <c r="D73" s="73" t="s">
        <v>332</v>
      </c>
      <c r="E73" s="18"/>
      <c r="F73" s="7">
        <v>880000</v>
      </c>
      <c r="G73" s="10"/>
      <c r="H73" s="13" t="s">
        <v>309</v>
      </c>
    </row>
    <row r="74" spans="1:8" s="19" customFormat="1" ht="13.5" customHeight="1">
      <c r="A74" s="17"/>
      <c r="B74" s="20" t="s">
        <v>23</v>
      </c>
      <c r="C74" s="14" t="s">
        <v>302</v>
      </c>
      <c r="D74" s="73" t="s">
        <v>332</v>
      </c>
      <c r="E74" s="18"/>
      <c r="F74" s="7">
        <v>560000</v>
      </c>
      <c r="G74" s="10"/>
      <c r="H74" s="13" t="s">
        <v>310</v>
      </c>
    </row>
    <row r="75" spans="1:8" s="19" customFormat="1" ht="13.5" customHeight="1">
      <c r="A75" s="17"/>
      <c r="B75" s="20" t="s">
        <v>23</v>
      </c>
      <c r="C75" s="14" t="s">
        <v>302</v>
      </c>
      <c r="D75" s="73" t="s">
        <v>332</v>
      </c>
      <c r="E75" s="18"/>
      <c r="F75" s="7">
        <v>80000</v>
      </c>
      <c r="G75" s="10"/>
      <c r="H75" s="13" t="s">
        <v>311</v>
      </c>
    </row>
    <row r="76" spans="1:8" s="19" customFormat="1" ht="13.5" customHeight="1">
      <c r="A76" s="17"/>
      <c r="B76" s="20" t="s">
        <v>23</v>
      </c>
      <c r="C76" s="14" t="s">
        <v>302</v>
      </c>
      <c r="D76" s="73" t="s">
        <v>332</v>
      </c>
      <c r="E76" s="18"/>
      <c r="F76" s="10"/>
      <c r="G76" s="7">
        <v>4000</v>
      </c>
      <c r="H76" s="13" t="s">
        <v>313</v>
      </c>
    </row>
    <row r="77" spans="1:8" s="19" customFormat="1" ht="13.5" customHeight="1">
      <c r="A77" s="17"/>
      <c r="B77" s="20" t="s">
        <v>23</v>
      </c>
      <c r="C77" s="14" t="s">
        <v>302</v>
      </c>
      <c r="D77" s="73" t="s">
        <v>332</v>
      </c>
      <c r="E77" s="18"/>
      <c r="F77" s="10"/>
      <c r="G77" s="7">
        <v>62000</v>
      </c>
      <c r="H77" s="13" t="s">
        <v>312</v>
      </c>
    </row>
    <row r="78" spans="1:8" s="19" customFormat="1" ht="13.5" customHeight="1">
      <c r="A78" s="17"/>
      <c r="B78" s="20" t="s">
        <v>23</v>
      </c>
      <c r="C78" s="14" t="s">
        <v>302</v>
      </c>
      <c r="D78" s="73" t="s">
        <v>332</v>
      </c>
      <c r="E78" s="18"/>
      <c r="F78" s="7">
        <v>62000</v>
      </c>
      <c r="G78" s="10"/>
      <c r="H78" s="13" t="s">
        <v>323</v>
      </c>
    </row>
    <row r="79" spans="1:8" s="19" customFormat="1" ht="13.5" customHeight="1">
      <c r="A79" s="17"/>
      <c r="B79" s="20" t="s">
        <v>23</v>
      </c>
      <c r="C79" s="14" t="s">
        <v>302</v>
      </c>
      <c r="D79" s="73" t="s">
        <v>332</v>
      </c>
      <c r="E79" s="18"/>
      <c r="F79" s="7">
        <v>1000</v>
      </c>
      <c r="G79" s="10"/>
      <c r="H79" s="13" t="s">
        <v>333</v>
      </c>
    </row>
    <row r="80" spans="1:8" s="19" customFormat="1" ht="13.5" customHeight="1">
      <c r="A80" s="17"/>
      <c r="B80" s="20" t="s">
        <v>23</v>
      </c>
      <c r="C80" s="14" t="s">
        <v>302</v>
      </c>
      <c r="D80" s="73" t="s">
        <v>332</v>
      </c>
      <c r="E80" s="18"/>
      <c r="F80" s="10"/>
      <c r="G80" s="7">
        <v>4000</v>
      </c>
      <c r="H80" s="13" t="s">
        <v>327</v>
      </c>
    </row>
    <row r="81" spans="1:8" s="2" customFormat="1" ht="13.5" customHeight="1">
      <c r="A81" s="35"/>
      <c r="B81" s="16" t="s">
        <v>65</v>
      </c>
      <c r="C81" s="14"/>
      <c r="D81" s="9"/>
      <c r="E81" s="9"/>
      <c r="F81" s="10">
        <f>SUM(F71:F80)</f>
        <v>2246000</v>
      </c>
      <c r="G81" s="10">
        <f>SUM(G71:G80)</f>
        <v>1630000</v>
      </c>
      <c r="H81" s="34"/>
    </row>
    <row r="82" spans="1:8" s="2" customFormat="1" ht="13.5" customHeight="1">
      <c r="A82" s="35"/>
      <c r="B82" s="16" t="s">
        <v>15</v>
      </c>
      <c r="C82" s="14" t="s">
        <v>302</v>
      </c>
      <c r="D82" s="9"/>
      <c r="E82" s="9"/>
      <c r="F82" s="10"/>
      <c r="G82" s="10">
        <v>16000</v>
      </c>
      <c r="H82" s="13" t="s">
        <v>66</v>
      </c>
    </row>
    <row r="83" spans="1:8" s="19" customFormat="1" ht="12" customHeight="1">
      <c r="A83" s="17"/>
      <c r="B83" s="16" t="s">
        <v>23</v>
      </c>
      <c r="C83" s="14" t="s">
        <v>302</v>
      </c>
      <c r="D83" s="18" t="s">
        <v>334</v>
      </c>
      <c r="E83" s="18"/>
      <c r="F83" s="10">
        <v>16000</v>
      </c>
      <c r="G83" s="10"/>
      <c r="H83" s="13" t="s">
        <v>23</v>
      </c>
    </row>
    <row r="84" spans="1:8" s="19" customFormat="1" ht="15" customHeight="1">
      <c r="A84" s="17"/>
      <c r="B84" s="16" t="s">
        <v>14</v>
      </c>
      <c r="C84" s="14"/>
      <c r="D84" s="18"/>
      <c r="E84" s="18"/>
      <c r="F84" s="10">
        <f>F9+F12+F13+F15+F25+F26+F28+F36+F37+F41+F51+F52+F54+F66+F67+F69+F81+F83</f>
        <v>8360000</v>
      </c>
      <c r="G84" s="10">
        <f>G8+G14+G16+G25+G27+G36+G40+G51+G53+G55+G56+G66+G68+G70+G81+G82</f>
        <v>8360000</v>
      </c>
      <c r="H84" s="13"/>
    </row>
    <row r="85" spans="1:8" s="21" customFormat="1" ht="15">
      <c r="A85" s="23"/>
      <c r="B85" s="15" t="s">
        <v>20</v>
      </c>
      <c r="C85" s="15"/>
      <c r="D85" s="15"/>
      <c r="E85" s="15"/>
      <c r="F85" s="181">
        <f>F84-G84</f>
        <v>0</v>
      </c>
      <c r="G85" s="181"/>
      <c r="H85" s="24"/>
    </row>
    <row r="86" spans="6:7" s="21" customFormat="1" ht="15">
      <c r="F86" s="22"/>
      <c r="G86" s="22"/>
    </row>
    <row r="87" spans="6:7" s="21" customFormat="1" ht="15">
      <c r="F87" s="22"/>
      <c r="G87" s="22"/>
    </row>
    <row r="88" spans="6:7" s="21" customFormat="1" ht="15">
      <c r="F88" s="22"/>
      <c r="G88" s="22"/>
    </row>
    <row r="89" spans="5:7" s="21" customFormat="1" ht="15">
      <c r="E89" s="22"/>
      <c r="F89" s="22"/>
      <c r="G89" s="22"/>
    </row>
    <row r="90" spans="6:7" s="21" customFormat="1" ht="15">
      <c r="F90" s="22"/>
      <c r="G90" s="22"/>
    </row>
    <row r="91" spans="6:7" s="21" customFormat="1" ht="15">
      <c r="F91" s="22"/>
      <c r="G91" s="22"/>
    </row>
    <row r="92" spans="6:7" s="21" customFormat="1" ht="15">
      <c r="F92" s="22"/>
      <c r="G92" s="22"/>
    </row>
    <row r="93" spans="6:7" s="21" customFormat="1" ht="15">
      <c r="F93" s="22"/>
      <c r="G93" s="22"/>
    </row>
    <row r="94" spans="6:7" s="21" customFormat="1" ht="15">
      <c r="F94" s="22"/>
      <c r="G94" s="22"/>
    </row>
    <row r="95" spans="6:7" s="21" customFormat="1" ht="15">
      <c r="F95" s="22"/>
      <c r="G95" s="22"/>
    </row>
    <row r="96" spans="6:7" s="21" customFormat="1" ht="15">
      <c r="F96" s="22"/>
      <c r="G96" s="22"/>
    </row>
    <row r="97" spans="6:7" s="21" customFormat="1" ht="15">
      <c r="F97" s="22"/>
      <c r="G97" s="22"/>
    </row>
    <row r="98" spans="6:7" s="21" customFormat="1" ht="15">
      <c r="F98" s="22"/>
      <c r="G98" s="22"/>
    </row>
    <row r="99" spans="6:7" s="21" customFormat="1" ht="15">
      <c r="F99" s="22"/>
      <c r="G99" s="22"/>
    </row>
    <row r="100" spans="6:7" s="21" customFormat="1" ht="15">
      <c r="F100" s="22"/>
      <c r="G100" s="22"/>
    </row>
    <row r="101" spans="6:7" s="21" customFormat="1" ht="15">
      <c r="F101" s="22"/>
      <c r="G101" s="22"/>
    </row>
    <row r="102" spans="6:7" s="21" customFormat="1" ht="15">
      <c r="F102" s="22"/>
      <c r="G102" s="22"/>
    </row>
    <row r="103" spans="6:7" s="21" customFormat="1" ht="15">
      <c r="F103" s="22"/>
      <c r="G103" s="22"/>
    </row>
    <row r="104" spans="6:7" s="21" customFormat="1" ht="15">
      <c r="F104" s="22"/>
      <c r="G104" s="22"/>
    </row>
    <row r="105" spans="6:7" s="21" customFormat="1" ht="15">
      <c r="F105" s="22"/>
      <c r="G105" s="22"/>
    </row>
    <row r="106" spans="6:7" s="21" customFormat="1" ht="15">
      <c r="F106" s="22"/>
      <c r="G106" s="22"/>
    </row>
    <row r="107" spans="6:7" s="21" customFormat="1" ht="15">
      <c r="F107" s="22"/>
      <c r="G107" s="22"/>
    </row>
    <row r="108" spans="6:7" s="21" customFormat="1" ht="15">
      <c r="F108" s="22"/>
      <c r="G108" s="22"/>
    </row>
    <row r="109" spans="6:7" s="21" customFormat="1" ht="15">
      <c r="F109" s="22"/>
      <c r="G109" s="22"/>
    </row>
    <row r="110" spans="6:7" s="21" customFormat="1" ht="15">
      <c r="F110" s="22"/>
      <c r="G110" s="22"/>
    </row>
    <row r="111" spans="6:7" s="21" customFormat="1" ht="15">
      <c r="F111" s="22"/>
      <c r="G111" s="22"/>
    </row>
    <row r="112" spans="6:7" s="21" customFormat="1" ht="15">
      <c r="F112" s="22"/>
      <c r="G112" s="22"/>
    </row>
    <row r="113" spans="6:7" s="21" customFormat="1" ht="15">
      <c r="F113" s="22"/>
      <c r="G113" s="22"/>
    </row>
    <row r="114" spans="6:7" s="21" customFormat="1" ht="15">
      <c r="F114" s="22"/>
      <c r="G114" s="22"/>
    </row>
    <row r="115" spans="6:7" s="21" customFormat="1" ht="15">
      <c r="F115" s="22"/>
      <c r="G115" s="22"/>
    </row>
    <row r="116" spans="6:7" s="21" customFormat="1" ht="15">
      <c r="F116" s="22"/>
      <c r="G116" s="22"/>
    </row>
    <row r="117" s="21" customFormat="1" ht="15">
      <c r="G117" s="22"/>
    </row>
    <row r="118" s="21" customFormat="1" ht="15">
      <c r="G118" s="22"/>
    </row>
    <row r="119" s="21" customFormat="1" ht="15">
      <c r="G119" s="22"/>
    </row>
    <row r="120" s="21" customFormat="1" ht="15">
      <c r="G120" s="22"/>
    </row>
    <row r="121" s="21" customFormat="1" ht="15">
      <c r="G121" s="22"/>
    </row>
    <row r="122" s="21" customFormat="1" ht="15">
      <c r="G122" s="22"/>
    </row>
    <row r="123" s="21" customFormat="1" ht="15">
      <c r="G123" s="22"/>
    </row>
    <row r="124" s="21" customFormat="1" ht="15">
      <c r="G124" s="22"/>
    </row>
    <row r="125" s="21" customFormat="1" ht="15">
      <c r="G125" s="22"/>
    </row>
    <row r="126" s="21" customFormat="1" ht="15">
      <c r="G126" s="22"/>
    </row>
    <row r="127" s="21" customFormat="1" ht="15">
      <c r="G127" s="22"/>
    </row>
    <row r="128" s="21" customFormat="1" ht="15">
      <c r="G128" s="22"/>
    </row>
    <row r="129" s="21" customFormat="1" ht="15">
      <c r="G129" s="22"/>
    </row>
    <row r="130" s="21" customFormat="1" ht="15">
      <c r="G130" s="22"/>
    </row>
    <row r="131" s="21" customFormat="1" ht="15">
      <c r="G131" s="22"/>
    </row>
    <row r="132" s="21" customFormat="1" ht="15">
      <c r="G132" s="22"/>
    </row>
    <row r="133" s="21" customFormat="1" ht="15">
      <c r="G133" s="22"/>
    </row>
    <row r="134" s="21" customFormat="1" ht="15">
      <c r="G134" s="22"/>
    </row>
    <row r="135" s="21" customFormat="1" ht="15">
      <c r="G135" s="22"/>
    </row>
    <row r="136" s="21" customFormat="1" ht="15">
      <c r="G136" s="22"/>
    </row>
    <row r="137" s="21" customFormat="1" ht="15">
      <c r="G137" s="22"/>
    </row>
    <row r="138" s="21" customFormat="1" ht="15">
      <c r="G138" s="22"/>
    </row>
    <row r="139" s="21" customFormat="1" ht="15">
      <c r="G139" s="22"/>
    </row>
    <row r="140" s="21" customFormat="1" ht="15">
      <c r="G140" s="22"/>
    </row>
    <row r="141" s="21" customFormat="1" ht="15">
      <c r="G141" s="22"/>
    </row>
    <row r="142" s="21" customFormat="1" ht="15">
      <c r="G142" s="22"/>
    </row>
    <row r="143" s="21" customFormat="1" ht="15">
      <c r="G143" s="22"/>
    </row>
    <row r="144" s="21" customFormat="1" ht="15">
      <c r="G144" s="22"/>
    </row>
    <row r="145" s="21" customFormat="1" ht="15">
      <c r="G145" s="22"/>
    </row>
    <row r="146" s="21" customFormat="1" ht="15">
      <c r="G146" s="22"/>
    </row>
    <row r="147" s="21" customFormat="1" ht="15">
      <c r="G147" s="22"/>
    </row>
    <row r="148" s="21" customFormat="1" ht="15">
      <c r="G148" s="22"/>
    </row>
    <row r="149" s="21" customFormat="1" ht="15">
      <c r="G149" s="22"/>
    </row>
    <row r="150" s="21" customFormat="1" ht="15">
      <c r="G150" s="22"/>
    </row>
    <row r="151" s="21" customFormat="1" ht="15">
      <c r="G151" s="22"/>
    </row>
    <row r="152" s="21" customFormat="1" ht="15">
      <c r="G152" s="22"/>
    </row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</sheetData>
  <mergeCells count="7">
    <mergeCell ref="F6:G6"/>
    <mergeCell ref="F85:G85"/>
    <mergeCell ref="A3:H3"/>
    <mergeCell ref="A1:B1"/>
    <mergeCell ref="F1:H1"/>
    <mergeCell ref="A2:B2"/>
    <mergeCell ref="A4:H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83"/>
  <sheetViews>
    <sheetView workbookViewId="0" topLeftCell="A1">
      <selection activeCell="H23" sqref="H23"/>
    </sheetView>
  </sheetViews>
  <sheetFormatPr defaultColWidth="9.00390625" defaultRowHeight="15.75"/>
  <cols>
    <col min="1" max="1" width="9.875" style="0" bestFit="1" customWidth="1"/>
    <col min="2" max="2" width="19.875" style="0" bestFit="1" customWidth="1"/>
    <col min="3" max="3" width="22.00390625" style="0" bestFit="1" customWidth="1"/>
    <col min="4" max="4" width="9.37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182" t="s">
        <v>0</v>
      </c>
      <c r="B1" s="182"/>
      <c r="F1" s="169" t="s">
        <v>38</v>
      </c>
      <c r="G1" s="169"/>
      <c r="H1" s="169"/>
    </row>
    <row r="2" spans="1:2" ht="15.75">
      <c r="A2" s="182" t="s">
        <v>1</v>
      </c>
      <c r="B2" s="182"/>
    </row>
    <row r="3" spans="1:2" ht="15.75">
      <c r="A3" s="25"/>
      <c r="B3" s="25"/>
    </row>
    <row r="4" spans="1:8" ht="15.75">
      <c r="A4" s="179" t="s">
        <v>25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18</v>
      </c>
      <c r="B5" s="179"/>
      <c r="C5" s="179"/>
      <c r="D5" s="179"/>
      <c r="E5" s="179"/>
      <c r="F5" s="179"/>
      <c r="G5" s="179"/>
      <c r="H5" s="179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179" t="s">
        <v>8</v>
      </c>
      <c r="G7" s="179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15.75">
      <c r="A9" s="33">
        <v>40232</v>
      </c>
      <c r="B9" s="16" t="s">
        <v>25</v>
      </c>
      <c r="C9" s="14" t="s">
        <v>234</v>
      </c>
      <c r="D9" s="9"/>
      <c r="E9" s="9"/>
      <c r="F9" s="10">
        <v>275000</v>
      </c>
      <c r="G9" s="10"/>
      <c r="H9" s="77" t="s">
        <v>39</v>
      </c>
    </row>
    <row r="10" spans="1:8" s="2" customFormat="1" ht="15.75">
      <c r="A10" s="35"/>
      <c r="B10" s="16" t="s">
        <v>24</v>
      </c>
      <c r="C10" s="14" t="s">
        <v>234</v>
      </c>
      <c r="D10" s="9"/>
      <c r="E10" s="9"/>
      <c r="F10" s="10"/>
      <c r="G10" s="10">
        <v>275000</v>
      </c>
      <c r="H10" s="78" t="s">
        <v>335</v>
      </c>
    </row>
    <row r="11" spans="1:8" s="19" customFormat="1" ht="15.75">
      <c r="A11" s="17"/>
      <c r="B11" s="16" t="s">
        <v>25</v>
      </c>
      <c r="C11" s="14" t="s">
        <v>336</v>
      </c>
      <c r="D11" s="18"/>
      <c r="E11" s="18"/>
      <c r="F11" s="7"/>
      <c r="G11" s="10">
        <v>375000</v>
      </c>
      <c r="H11" s="77" t="s">
        <v>39</v>
      </c>
    </row>
    <row r="12" spans="1:8" s="19" customFormat="1" ht="15.75">
      <c r="A12" s="17"/>
      <c r="B12" s="20" t="s">
        <v>27</v>
      </c>
      <c r="C12" s="14" t="s">
        <v>336</v>
      </c>
      <c r="D12" s="18"/>
      <c r="E12" s="18"/>
      <c r="F12" s="7">
        <v>300000</v>
      </c>
      <c r="G12" s="7"/>
      <c r="H12" s="71" t="s">
        <v>338</v>
      </c>
    </row>
    <row r="13" spans="1:8" s="19" customFormat="1" ht="15.75">
      <c r="A13" s="17"/>
      <c r="B13" s="20" t="s">
        <v>339</v>
      </c>
      <c r="C13" s="14" t="s">
        <v>336</v>
      </c>
      <c r="D13" s="18"/>
      <c r="E13" s="18"/>
      <c r="F13" s="7">
        <v>75000</v>
      </c>
      <c r="G13" s="7"/>
      <c r="H13" s="71" t="s">
        <v>337</v>
      </c>
    </row>
    <row r="14" spans="1:8" s="19" customFormat="1" ht="15.75">
      <c r="A14" s="17"/>
      <c r="B14" s="79" t="s">
        <v>300</v>
      </c>
      <c r="C14" s="14"/>
      <c r="D14" s="18"/>
      <c r="E14" s="18"/>
      <c r="F14" s="10">
        <f>SUM(F12:F13)</f>
        <v>375000</v>
      </c>
      <c r="G14" s="7"/>
      <c r="H14" s="71"/>
    </row>
    <row r="15" spans="1:8" s="19" customFormat="1" ht="15.75">
      <c r="A15" s="17"/>
      <c r="B15" s="16" t="s">
        <v>14</v>
      </c>
      <c r="C15" s="14"/>
      <c r="D15" s="18"/>
      <c r="E15" s="18"/>
      <c r="F15" s="10">
        <f>SUM(F9+F14)</f>
        <v>650000</v>
      </c>
      <c r="G15" s="10">
        <f>SUM(G9:G12)</f>
        <v>650000</v>
      </c>
      <c r="H15" s="13"/>
    </row>
    <row r="16" spans="1:8" s="21" customFormat="1" ht="15">
      <c r="A16" s="23"/>
      <c r="B16" s="15" t="s">
        <v>20</v>
      </c>
      <c r="C16" s="15"/>
      <c r="D16" s="15"/>
      <c r="E16" s="15"/>
      <c r="F16" s="181">
        <f>F15-G15</f>
        <v>0</v>
      </c>
      <c r="G16" s="181"/>
      <c r="H16" s="24"/>
    </row>
    <row r="17" spans="6:7" s="21" customFormat="1" ht="15">
      <c r="F17" s="22"/>
      <c r="G17" s="22"/>
    </row>
    <row r="18" spans="6:7" s="21" customFormat="1" ht="15">
      <c r="F18" s="22"/>
      <c r="G18" s="22"/>
    </row>
    <row r="19" spans="6:7" s="21" customFormat="1" ht="15">
      <c r="F19" s="22"/>
      <c r="G19" s="22"/>
    </row>
    <row r="20" spans="5:7" s="21" customFormat="1" ht="15">
      <c r="E20" s="22"/>
      <c r="F20" s="22"/>
      <c r="G20" s="22"/>
    </row>
    <row r="21" spans="6:7" s="21" customFormat="1" ht="15">
      <c r="F21" s="22"/>
      <c r="G21" s="22"/>
    </row>
    <row r="22" spans="6:7" s="21" customFormat="1" ht="15">
      <c r="F22" s="22"/>
      <c r="G22" s="22"/>
    </row>
    <row r="23" spans="6:7" s="21" customFormat="1" ht="15">
      <c r="F23" s="22"/>
      <c r="G23" s="22"/>
    </row>
    <row r="24" spans="6:7" s="21" customFormat="1" ht="15">
      <c r="F24" s="22"/>
      <c r="G24" s="22"/>
    </row>
    <row r="25" spans="6:7" s="21" customFormat="1" ht="15">
      <c r="F25" s="22"/>
      <c r="G25" s="22"/>
    </row>
    <row r="26" spans="6:7" s="21" customFormat="1" ht="15">
      <c r="F26" s="22"/>
      <c r="G26" s="22"/>
    </row>
    <row r="27" spans="6:7" s="21" customFormat="1" ht="15">
      <c r="F27" s="22"/>
      <c r="G27" s="22"/>
    </row>
    <row r="28" spans="6:7" s="21" customFormat="1" ht="15">
      <c r="F28" s="22"/>
      <c r="G28" s="22"/>
    </row>
    <row r="29" spans="6:7" s="21" customFormat="1" ht="15">
      <c r="F29" s="22"/>
      <c r="G29" s="22"/>
    </row>
    <row r="30" spans="6:7" s="21" customFormat="1" ht="15">
      <c r="F30" s="22"/>
      <c r="G30" s="22"/>
    </row>
    <row r="31" spans="6:7" s="21" customFormat="1" ht="15">
      <c r="F31" s="22"/>
      <c r="G31" s="22"/>
    </row>
    <row r="32" spans="6:7" s="21" customFormat="1" ht="15">
      <c r="F32" s="22"/>
      <c r="G32" s="22"/>
    </row>
    <row r="33" spans="6:7" s="21" customFormat="1" ht="15">
      <c r="F33" s="22"/>
      <c r="G33" s="22"/>
    </row>
    <row r="34" spans="6:7" s="21" customFormat="1" ht="15">
      <c r="F34" s="22"/>
      <c r="G34" s="22"/>
    </row>
    <row r="35" spans="6:7" s="21" customFormat="1" ht="15">
      <c r="F35" s="22"/>
      <c r="G35" s="22"/>
    </row>
    <row r="36" spans="6:7" s="21" customFormat="1" ht="15">
      <c r="F36" s="22"/>
      <c r="G36" s="22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6:7" s="21" customFormat="1" ht="15"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="21" customFormat="1" ht="15">
      <c r="G48" s="22"/>
    </row>
    <row r="49" s="21" customFormat="1" ht="15">
      <c r="G49" s="22"/>
    </row>
    <row r="50" s="21" customFormat="1" ht="15">
      <c r="G50" s="22"/>
    </row>
    <row r="51" s="21" customFormat="1" ht="15">
      <c r="G51" s="22"/>
    </row>
    <row r="52" s="21" customFormat="1" ht="15">
      <c r="G52" s="22"/>
    </row>
    <row r="53" s="21" customFormat="1" ht="15">
      <c r="G53" s="22"/>
    </row>
    <row r="54" s="21" customFormat="1" ht="15">
      <c r="G54" s="22"/>
    </row>
    <row r="55" s="21" customFormat="1" ht="15">
      <c r="G55" s="22"/>
    </row>
    <row r="56" s="21" customFormat="1" ht="15">
      <c r="G56" s="22"/>
    </row>
    <row r="57" s="21" customFormat="1" ht="15">
      <c r="G57" s="22"/>
    </row>
    <row r="58" s="21" customFormat="1" ht="15">
      <c r="G58" s="22"/>
    </row>
    <row r="59" s="21" customFormat="1" ht="15">
      <c r="G59" s="22"/>
    </row>
    <row r="60" s="21" customFormat="1" ht="15">
      <c r="G60" s="22"/>
    </row>
    <row r="61" s="21" customFormat="1" ht="15">
      <c r="G61" s="22"/>
    </row>
    <row r="62" s="21" customFormat="1" ht="15">
      <c r="G62" s="22"/>
    </row>
    <row r="63" s="21" customFormat="1" ht="15">
      <c r="G63" s="22"/>
    </row>
    <row r="64" s="21" customFormat="1" ht="15">
      <c r="G64" s="22"/>
    </row>
    <row r="65" s="21" customFormat="1" ht="15">
      <c r="G65" s="22"/>
    </row>
    <row r="66" s="21" customFormat="1" ht="15">
      <c r="G66" s="22"/>
    </row>
    <row r="67" s="21" customFormat="1" ht="15"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</sheetData>
  <mergeCells count="7">
    <mergeCell ref="A5:H5"/>
    <mergeCell ref="F7:G7"/>
    <mergeCell ref="F16:G16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90"/>
  <sheetViews>
    <sheetView workbookViewId="0" topLeftCell="A1">
      <selection activeCell="H14" sqref="H14"/>
    </sheetView>
  </sheetViews>
  <sheetFormatPr defaultColWidth="9.00390625" defaultRowHeight="15.75"/>
  <cols>
    <col min="1" max="1" width="9.875" style="0" bestFit="1" customWidth="1"/>
    <col min="2" max="2" width="25.75390625" style="0" bestFit="1" customWidth="1"/>
    <col min="3" max="3" width="20.375" style="0" bestFit="1" customWidth="1"/>
    <col min="4" max="4" width="10.00390625" style="0" customWidth="1"/>
    <col min="5" max="5" width="8.625" style="0" bestFit="1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40</v>
      </c>
      <c r="B1" s="182"/>
      <c r="F1" s="169" t="s">
        <v>41</v>
      </c>
      <c r="G1" s="169"/>
      <c r="H1" s="169"/>
    </row>
    <row r="2" spans="1:2" ht="15.75">
      <c r="A2" s="182" t="s">
        <v>1</v>
      </c>
      <c r="B2" s="182"/>
    </row>
    <row r="3" spans="1:2" ht="15.75">
      <c r="A3" s="25"/>
      <c r="B3" s="25"/>
    </row>
    <row r="4" spans="1:8" ht="15.75">
      <c r="A4" s="179" t="s">
        <v>2</v>
      </c>
      <c r="B4" s="179"/>
      <c r="C4" s="179"/>
      <c r="D4" s="179"/>
      <c r="E4" s="179"/>
      <c r="F4" s="179"/>
      <c r="G4" s="179"/>
      <c r="H4" s="179"/>
    </row>
    <row r="5" spans="1:8" ht="15.75">
      <c r="A5" s="179" t="s">
        <v>3</v>
      </c>
      <c r="B5" s="179"/>
      <c r="C5" s="179"/>
      <c r="D5" s="179"/>
      <c r="E5" s="179"/>
      <c r="F5" s="179"/>
      <c r="G5" s="179"/>
      <c r="H5" s="17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79" t="s">
        <v>8</v>
      </c>
      <c r="G9" s="17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40232</v>
      </c>
      <c r="B11" s="27" t="s">
        <v>24</v>
      </c>
      <c r="C11" s="14" t="s">
        <v>340</v>
      </c>
      <c r="D11" s="14"/>
      <c r="E11" s="14"/>
      <c r="F11" s="10">
        <v>78000</v>
      </c>
      <c r="G11" s="7"/>
      <c r="H11" s="13" t="s">
        <v>341</v>
      </c>
    </row>
    <row r="12" spans="1:8" ht="15.75">
      <c r="A12" s="8"/>
      <c r="B12" s="9" t="s">
        <v>21</v>
      </c>
      <c r="C12" s="6"/>
      <c r="D12" s="6"/>
      <c r="E12" s="6"/>
      <c r="F12" s="181">
        <v>78000</v>
      </c>
      <c r="G12" s="181"/>
      <c r="H12" s="12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A5:H5"/>
    <mergeCell ref="F9:G9"/>
    <mergeCell ref="F12:G1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89"/>
  <sheetViews>
    <sheetView workbookViewId="0" topLeftCell="A1">
      <selection activeCell="A1" sqref="A1:IV16384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40</v>
      </c>
      <c r="B1" s="182"/>
      <c r="F1" s="169" t="s">
        <v>73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13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3</v>
      </c>
      <c r="B4" s="179"/>
      <c r="C4" s="179"/>
      <c r="D4" s="179"/>
      <c r="E4" s="179"/>
      <c r="F4" s="179"/>
      <c r="G4" s="179"/>
      <c r="H4" s="17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15.75">
      <c r="A8" s="33">
        <v>40232</v>
      </c>
      <c r="B8" s="27" t="s">
        <v>29</v>
      </c>
      <c r="C8" s="14" t="s">
        <v>238</v>
      </c>
      <c r="D8" s="15"/>
      <c r="E8" s="15"/>
      <c r="F8" s="10">
        <v>68000</v>
      </c>
      <c r="G8" s="10"/>
      <c r="H8" s="13" t="s">
        <v>342</v>
      </c>
    </row>
    <row r="9" spans="1:8" s="19" customFormat="1" ht="15.75">
      <c r="A9" s="30"/>
      <c r="B9" s="27" t="s">
        <v>35</v>
      </c>
      <c r="C9" s="14" t="s">
        <v>238</v>
      </c>
      <c r="D9" s="14"/>
      <c r="E9" s="14"/>
      <c r="F9" s="10">
        <v>10000</v>
      </c>
      <c r="G9" s="7"/>
      <c r="H9" s="13" t="s">
        <v>342</v>
      </c>
    </row>
    <row r="10" spans="1:8" ht="15.75">
      <c r="A10" s="8"/>
      <c r="B10" s="9" t="s">
        <v>14</v>
      </c>
      <c r="C10" s="6"/>
      <c r="D10" s="6"/>
      <c r="E10" s="6"/>
      <c r="F10" s="11">
        <f>SUM(F8:F9)</f>
        <v>78000</v>
      </c>
      <c r="G10" s="11"/>
      <c r="H10" s="12"/>
    </row>
    <row r="11" spans="1:8" ht="15.75">
      <c r="A11" s="8"/>
      <c r="B11" s="9" t="s">
        <v>21</v>
      </c>
      <c r="C11" s="6"/>
      <c r="D11" s="6"/>
      <c r="E11" s="6"/>
      <c r="F11" s="181">
        <f>F10-G10</f>
        <v>78000</v>
      </c>
      <c r="G11" s="181"/>
      <c r="H11" s="12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</sheetData>
  <mergeCells count="7">
    <mergeCell ref="A4:H4"/>
    <mergeCell ref="F6:G6"/>
    <mergeCell ref="F11:G11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89"/>
  <sheetViews>
    <sheetView workbookViewId="0" topLeftCell="A1">
      <selection activeCell="C10" sqref="C10"/>
    </sheetView>
  </sheetViews>
  <sheetFormatPr defaultColWidth="9.00390625" defaultRowHeight="15.75"/>
  <cols>
    <col min="1" max="1" width="8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82" t="s">
        <v>40</v>
      </c>
      <c r="B1" s="182"/>
      <c r="F1" s="169" t="s">
        <v>343</v>
      </c>
      <c r="G1" s="169"/>
      <c r="H1" s="169"/>
    </row>
    <row r="2" spans="1:2" ht="15.75">
      <c r="A2" s="182" t="s">
        <v>1</v>
      </c>
      <c r="B2" s="182"/>
    </row>
    <row r="3" spans="1:8" ht="15.75">
      <c r="A3" s="179" t="s">
        <v>13</v>
      </c>
      <c r="B3" s="179"/>
      <c r="C3" s="179"/>
      <c r="D3" s="179"/>
      <c r="E3" s="179"/>
      <c r="F3" s="179"/>
      <c r="G3" s="179"/>
      <c r="H3" s="179"/>
    </row>
    <row r="4" spans="1:8" ht="15.75">
      <c r="A4" s="179" t="s">
        <v>18</v>
      </c>
      <c r="B4" s="179"/>
      <c r="C4" s="179"/>
      <c r="D4" s="179"/>
      <c r="E4" s="179"/>
      <c r="F4" s="179"/>
      <c r="G4" s="179"/>
      <c r="H4" s="17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79" t="s">
        <v>8</v>
      </c>
      <c r="G6" s="17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19" customFormat="1" ht="15.75">
      <c r="A8" s="30">
        <v>40232</v>
      </c>
      <c r="B8" s="26" t="s">
        <v>27</v>
      </c>
      <c r="C8" s="14" t="s">
        <v>400</v>
      </c>
      <c r="D8" s="14"/>
      <c r="E8" s="14"/>
      <c r="F8" s="7"/>
      <c r="G8" s="7">
        <v>23000</v>
      </c>
      <c r="H8" s="13" t="s">
        <v>344</v>
      </c>
    </row>
    <row r="9" spans="1:8" s="19" customFormat="1" ht="15.75">
      <c r="A9" s="30"/>
      <c r="B9" s="26" t="s">
        <v>27</v>
      </c>
      <c r="C9" s="14" t="s">
        <v>400</v>
      </c>
      <c r="D9" s="14"/>
      <c r="E9" s="14"/>
      <c r="F9" s="7">
        <v>23000</v>
      </c>
      <c r="G9" s="7"/>
      <c r="H9" s="13" t="s">
        <v>345</v>
      </c>
    </row>
    <row r="10" spans="1:8" ht="29.25">
      <c r="A10" s="8"/>
      <c r="B10" s="16" t="s">
        <v>409</v>
      </c>
      <c r="C10" s="6"/>
      <c r="D10" s="6"/>
      <c r="E10" s="6"/>
      <c r="F10" s="11">
        <f>SUM(F8:F9)</f>
        <v>23000</v>
      </c>
      <c r="G10" s="11">
        <f>SUM(G8:G9)</f>
        <v>23000</v>
      </c>
      <c r="H10" s="12"/>
    </row>
    <row r="11" spans="1:8" ht="15.75">
      <c r="A11" s="8"/>
      <c r="B11" s="9" t="s">
        <v>21</v>
      </c>
      <c r="C11" s="6"/>
      <c r="D11" s="6"/>
      <c r="E11" s="6"/>
      <c r="F11" s="181">
        <f>F10-G10</f>
        <v>0</v>
      </c>
      <c r="G11" s="181"/>
      <c r="H11" s="12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</sheetData>
  <mergeCells count="7">
    <mergeCell ref="A4:H4"/>
    <mergeCell ref="F6:G6"/>
    <mergeCell ref="F11:G11"/>
    <mergeCell ref="A1:B1"/>
    <mergeCell ref="F1:H1"/>
    <mergeCell ref="A2:B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2010-02-12T07:13:34Z</cp:lastPrinted>
  <dcterms:created xsi:type="dcterms:W3CDTF">2005-09-14T08:40:41Z</dcterms:created>
  <dcterms:modified xsi:type="dcterms:W3CDTF">2010-02-17T07:20:16Z</dcterms:modified>
  <cp:category/>
  <cp:version/>
  <cp:contentType/>
  <cp:contentStatus/>
</cp:coreProperties>
</file>