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01" windowWidth="15480" windowHeight="11640" firstSheet="4" activeTab="9"/>
  </bookViews>
  <sheets>
    <sheet name="felh. bev. int" sheetId="1" r:id="rId1"/>
    <sheet name="műk.bev. int." sheetId="2" r:id="rId2"/>
    <sheet name="felh. kiad. int." sheetId="3" r:id="rId3"/>
    <sheet name="műk. és egyéb kiad. int." sheetId="4" r:id="rId4"/>
    <sheet name="int.tám" sheetId="5" r:id="rId5"/>
    <sheet name="műkc.kiad" sheetId="6" r:id="rId6"/>
    <sheet name="Gamesz műk bev szf" sheetId="7" r:id="rId7"/>
    <sheet name="Gamesz műk.kiad.szf" sheetId="8" r:id="rId8"/>
    <sheet name="fedezet nélk beruh." sheetId="9" r:id="rId9"/>
    <sheet name="pályázatok" sheetId="10" r:id="rId10"/>
  </sheets>
  <externalReferences>
    <externalReference r:id="rId13"/>
  </externalReferences>
  <definedNames>
    <definedName name="_xlnm.Print_Titles" localSheetId="6">'Gamesz műk bev szf'!$8:$9</definedName>
    <definedName name="_xlnm.Print_Titles" localSheetId="7">'Gamesz műk.kiad.szf'!$7:$7</definedName>
    <definedName name="_xlnm.Print_Titles" localSheetId="9">'pályázatok'!$6:$7</definedName>
  </definedNames>
  <calcPr fullCalcOnLoad="1"/>
</workbook>
</file>

<file path=xl/sharedStrings.xml><?xml version="1.0" encoding="utf-8"?>
<sst xmlns="http://schemas.openxmlformats.org/spreadsheetml/2006/main" count="682" uniqueCount="427">
  <si>
    <t>Átutalás időpontja</t>
  </si>
  <si>
    <t>Pály. Státusza</t>
  </si>
  <si>
    <t>folyamatban</t>
  </si>
  <si>
    <t>befejezett</t>
  </si>
  <si>
    <t>ÁROP-1.A.2/A-2008-0147</t>
  </si>
  <si>
    <t>saját erő</t>
  </si>
  <si>
    <t>II/6. Festetics György Művelődési Központ</t>
  </si>
  <si>
    <t>II. GAMESZ és önállóan műk.intézm. össz.:</t>
  </si>
  <si>
    <t>Mindösszesen:</t>
  </si>
  <si>
    <t>e Ft</t>
  </si>
  <si>
    <t>Megnevezés</t>
  </si>
  <si>
    <t>Ellátottak pénzbeli juttatása</t>
  </si>
  <si>
    <t>Szociálpol. juttatás</t>
  </si>
  <si>
    <t>működési és egyéb kiadásai kiemelt előirányzatonként</t>
  </si>
  <si>
    <t xml:space="preserve">Személyi juttatás </t>
  </si>
  <si>
    <t>Támogatás értékű és ÁHT-n kívüli működési célú pe. átadás</t>
  </si>
  <si>
    <t>Munkaadót terhelő járulék</t>
  </si>
  <si>
    <t>3.</t>
  </si>
  <si>
    <t>beruházási és felhalmozási igényei</t>
  </si>
  <si>
    <t>Ssz</t>
  </si>
  <si>
    <t>Felújítási igény</t>
  </si>
  <si>
    <t>Az iskola épületének külső festése</t>
  </si>
  <si>
    <t>Bibó István AGSZ felújítási igény összesen:</t>
  </si>
  <si>
    <t>1 db 600 literes hűtőszekrény vásárlása</t>
  </si>
  <si>
    <t>1 db seprőgép vásárlása</t>
  </si>
  <si>
    <t>1 db kistraktor és felszereléseinek vásárlása</t>
  </si>
  <si>
    <t>Sótároló út és telep aszfaltozás</t>
  </si>
  <si>
    <t>Beruházási igény összesen:</t>
  </si>
  <si>
    <t>GAMESZ beruházási igény mindösszesen:</t>
  </si>
  <si>
    <t>Számítógépek vásárlása</t>
  </si>
  <si>
    <t>Bibó István AGSZ beruházási igény mindösszesen:</t>
  </si>
  <si>
    <t>Kamera, fényképezőgép vásárlása</t>
  </si>
  <si>
    <t>Új városi autóbuszpályudvar építése *</t>
  </si>
  <si>
    <t>*Az összegek nettó értékben szerepelnek, mivel az ÁFA összege visszigényelhető. Bruttó összeg: 414.658 e FT</t>
  </si>
  <si>
    <t>Nevelési-közoktatási int. Ped.porg.hoz igazodva, gyerm. Egészséges életmódra nevelése</t>
  </si>
  <si>
    <t>Labdarugás népszerűsítése</t>
  </si>
  <si>
    <t>18/2009.</t>
  </si>
  <si>
    <t>Teréz Anya Szoc. Integ. Int. műk. kiad. össz:</t>
  </si>
  <si>
    <t>Gróf I. Festetics Gy. M. Kp. műk. kiad. össz:</t>
  </si>
  <si>
    <t>II/4. Brunszvik Teréz Napközi Otthonos Óvoda</t>
  </si>
  <si>
    <t>II/5. Teréz Anya Szociális Integrált Intézmény</t>
  </si>
  <si>
    <t>Támogatás önkormányzati forrásból</t>
  </si>
  <si>
    <t>Magyar Mozgókép Közalapítvány</t>
  </si>
  <si>
    <t>4.</t>
  </si>
  <si>
    <t>Támogatás értékű és ÁHT-n kívüli pénzeszköz átadás</t>
  </si>
  <si>
    <t>Ell. pb. jutt.</t>
  </si>
  <si>
    <t>Támogatás értékű felhalmozási pénzeszköz-átadás</t>
  </si>
  <si>
    <t>T/1. melléklet</t>
  </si>
  <si>
    <t>T/2. melléklet</t>
  </si>
  <si>
    <t>T/4. melléklet</t>
  </si>
  <si>
    <t>T/5. melléklet</t>
  </si>
  <si>
    <t>T/6. melléklet</t>
  </si>
  <si>
    <t>T/7. melléklet</t>
  </si>
  <si>
    <t>T/8. melléklet</t>
  </si>
  <si>
    <t>T/9. melléklet</t>
  </si>
  <si>
    <t>T/3. melléklet</t>
  </si>
  <si>
    <t>II/2. Bibó István Alternatív Gimnázium és Szakközépisk.</t>
  </si>
  <si>
    <t>II. GAMESZ és  önállóan működő intézmények:</t>
  </si>
  <si>
    <t>10.</t>
  </si>
  <si>
    <t>11.</t>
  </si>
  <si>
    <t>Hévíz Város Önkormányzat Gazdasági Műszaki Ellátó Szervezete</t>
  </si>
  <si>
    <t>felújítási előirányzat</t>
  </si>
  <si>
    <t>Bibó István AGSZ. műk. kiad. össz:</t>
  </si>
  <si>
    <t>II/4. Brunszvik Teréz N. Otth. Óvoda</t>
  </si>
  <si>
    <t>200/2009.(XI.5.) KT.hat.</t>
  </si>
  <si>
    <t>NYDOP-3.2.1/B-09</t>
  </si>
  <si>
    <t>Városi autóbuszpályaudvar áthelyezése a hévízi tó természetvédelme, területvédelme érdekében</t>
  </si>
  <si>
    <t>193/2009.(X.27.) KT.hat.</t>
  </si>
  <si>
    <t>JHS/000250/09</t>
  </si>
  <si>
    <t>Jelzőrendszeres házisegítségnyújtást működtetők állami támogatása</t>
  </si>
  <si>
    <t>100 db jelzőkészülékhez állami támogatás biztosítása</t>
  </si>
  <si>
    <t>GAMESZ műk. kiad. összesen:</t>
  </si>
  <si>
    <t xml:space="preserve"> Szakmai és sporteszköz csomag 110 e Ft összegben 2009.12.09. napján;    Testnevelő tanár részére 2011.01.12-én utalt sportvezetői díj 120 e Ft</t>
  </si>
  <si>
    <t>A sport XXI. Utánpótlás -nevelési Program.</t>
  </si>
  <si>
    <t>Labdarugó tehetségek felism.,kiválaszt., képpzése és fokozott gondozása.</t>
  </si>
  <si>
    <t>397/624/09</t>
  </si>
  <si>
    <t>Illyés Gyula Általános Iskola összesen: (2009.)</t>
  </si>
  <si>
    <t>2621/341/2009</t>
  </si>
  <si>
    <t xml:space="preserve">Magyar és ART besorolású filmek vetítésének normatív támogatása </t>
  </si>
  <si>
    <t>Magyar és ART besorolású filmek vetítésének normatív támogatása Maximális tám.</t>
  </si>
  <si>
    <t>2009. évben 3509;2010.03.25. 1.206</t>
  </si>
  <si>
    <t>2009.11.23: 3146 + 2010.04.06: 189</t>
  </si>
  <si>
    <t>Gróf. I. Festetics György Művelődési Központ összesen: (2009.)</t>
  </si>
  <si>
    <t>2621/380/2010.</t>
  </si>
  <si>
    <t>Magyar és ART besorolású filmek vetítésének normatív támogatása, Maximális tám.</t>
  </si>
  <si>
    <t>az utalás befagyasztva</t>
  </si>
  <si>
    <t>Szelektív pályázat - E-cinema rendszer üzemeltetése</t>
  </si>
  <si>
    <t>törölve</t>
  </si>
  <si>
    <t>Nemzeti Kulturális Alapítvány</t>
  </si>
  <si>
    <t>ART mozik közösségkapcsolatának fejlesztésére</t>
  </si>
  <si>
    <t>utólagos elszámolásra</t>
  </si>
  <si>
    <t>ART filmek E - cinema technikán történő vetítése</t>
  </si>
  <si>
    <t>utólagos elszámolás 2011. ápr. 30.</t>
  </si>
  <si>
    <t xml:space="preserve"> Gróf. I. Festetics György Művelődési Központ összesen: (2010.)</t>
  </si>
  <si>
    <t>Önkormányzat összesen:</t>
  </si>
  <si>
    <t>35/2009. (II.24.) KT. hat.</t>
  </si>
  <si>
    <t>Közoktatási intézmények infrastruktúra fejlesztése</t>
  </si>
  <si>
    <t>Brunszvik Teréz N. O. Óvoda - Egregyi telephely</t>
  </si>
  <si>
    <t>Polgármestei Hivatal összesen: (2009.)</t>
  </si>
  <si>
    <t>Bibó István Alternatív Gimnázium és Szakközépiskola:</t>
  </si>
  <si>
    <t>Bölcsődei intézmény létesítése és gyermekjólésti szolgáltatások fejlesztése</t>
  </si>
  <si>
    <t>Brunszvik Teréz Napközi Otthonos Óvoda Bölcsődei egység kialakítása</t>
  </si>
  <si>
    <t>90 max: 80000</t>
  </si>
  <si>
    <t>pályázati alap</t>
  </si>
  <si>
    <t>nincs</t>
  </si>
  <si>
    <t>Mezőgazdasági és Vidékfejlesztési Minisztérium</t>
  </si>
  <si>
    <t>192/2009.(X.27.)</t>
  </si>
  <si>
    <t>6888/2009. ikt.sz.</t>
  </si>
  <si>
    <t>Teréz Anya Szociális Integrált Intézmény beruházási igénye összesen:</t>
  </si>
  <si>
    <t>GAMESZ és részben önállóan gazdálkodó intézmények beruházási igényei mindösszesen:</t>
  </si>
  <si>
    <t>elnyert</t>
  </si>
  <si>
    <t>Felhalmozási kölcsön nyújtása</t>
  </si>
  <si>
    <t>II/6. Gróf I. Festetics György Műv. Kp.</t>
  </si>
  <si>
    <t>II/6. Gróf I. Festetics Gy. M. Kp.</t>
  </si>
  <si>
    <t>Működési bevétel összesen</t>
  </si>
  <si>
    <t>1.</t>
  </si>
  <si>
    <t>2.</t>
  </si>
  <si>
    <t>Balatoni Fejlesztési Tanács</t>
  </si>
  <si>
    <t>P-R-18/2009.</t>
  </si>
  <si>
    <t>II. Magyar Borok Ünnepnapjai Hévízen és Kistérségében</t>
  </si>
  <si>
    <t>Tervezett összeg</t>
  </si>
  <si>
    <t>II/4.  Brunszvik T. N. O. Óvoda</t>
  </si>
  <si>
    <t>II/5.  Teréz Anya Szociális Integr. Int.</t>
  </si>
  <si>
    <t>1db félautómata defibrillátor készülék + 10 fő oktatás</t>
  </si>
  <si>
    <t>2011. évi költségvetési rendelet</t>
  </si>
  <si>
    <t>Rendszeres személyi juttatás</t>
  </si>
  <si>
    <t>Nem rendszeres szem. jutt.</t>
  </si>
  <si>
    <t>Külső személyi juttatás</t>
  </si>
  <si>
    <t>Támogatás értékű és Áht-n kívüli pénzeszk. átadás</t>
  </si>
  <si>
    <t xml:space="preserve">Pályázat </t>
  </si>
  <si>
    <t>azonosítója</t>
  </si>
  <si>
    <t>címe</t>
  </si>
  <si>
    <t>Házi segítségnyújtás</t>
  </si>
  <si>
    <t>II/1.  GAMESZ</t>
  </si>
  <si>
    <t>Orvosi rendelő (Hévíz, József A. u. 2.) akadálymentesítése</t>
  </si>
  <si>
    <t>Támogatási intenzitás (%)</t>
  </si>
  <si>
    <t>Adatok e Ft-ban</t>
  </si>
  <si>
    <t>Önerő forrása</t>
  </si>
  <si>
    <t>Pályázati alap</t>
  </si>
  <si>
    <t>Polgármesteri Hivatal:</t>
  </si>
  <si>
    <t>Polgármestei Hivatal összesen: (2007-2008.)</t>
  </si>
  <si>
    <t>Sajátos nev.igényű ált.isk.tan.napp.r.n.(1-4 évf)</t>
  </si>
  <si>
    <t>Ált.isk.tanulók nappali r.nevelése,okt. (5-8 évf.)</t>
  </si>
  <si>
    <t>Alapfokú műv.okt. táncműv.szín-bábm.ágban</t>
  </si>
  <si>
    <t>Ált.iskolai napközi otthoni nevelés</t>
  </si>
  <si>
    <t>Pedagógiai szakszolgálató tevékenység</t>
  </si>
  <si>
    <t>Illyés Gyula Ált. Isk. műk. kiad. össz.:</t>
  </si>
  <si>
    <t>Óvodai nevelés, ellátás</t>
  </si>
  <si>
    <t>Idősek nappali ellátása</t>
  </si>
  <si>
    <t>Gyermekjóléti szolgáltatás</t>
  </si>
  <si>
    <t>Nemzeti ünnepek programjai</t>
  </si>
  <si>
    <t>Kiemelt állami és önkormányzati rendezvények</t>
  </si>
  <si>
    <t>GAMESZ és önállóan működő intézmények felújítási igénye mindösszesen:</t>
  </si>
  <si>
    <t>Múzeumi gyűjteményi evékenység</t>
  </si>
  <si>
    <t>Múzeumi tudományos feld.és publ.tev.</t>
  </si>
  <si>
    <t>Múzeumi kiállítási tevékenység</t>
  </si>
  <si>
    <t>Múzeumi közművelődési, közönségkapcs.tev.</t>
  </si>
  <si>
    <t>Közműv.intézmények,közöss.színterek műk.</t>
  </si>
  <si>
    <t>GAMESZ és int. műk. kiad. mindösszesen:</t>
  </si>
  <si>
    <t>II. GAMESZ és önállóan műk. int. össz.:</t>
  </si>
  <si>
    <t>Kompetencia alapú oktatás egyenlő hozzáférés</t>
  </si>
  <si>
    <t>intézmények támogatása</t>
  </si>
  <si>
    <t>ÁHT-n kívüli felhalmozási pénzeszköz átvétel</t>
  </si>
  <si>
    <t>Ny-dunántúli Regionális Fejl. Tanács</t>
  </si>
  <si>
    <t>Kerékpárút fejlesztése Alsópáhok és Hévíz között</t>
  </si>
  <si>
    <t>Mezőgazdasági utak fejlesztése</t>
  </si>
  <si>
    <t xml:space="preserve"> nettó 75</t>
  </si>
  <si>
    <t>140/2009.(VII.20.) KT.hat.</t>
  </si>
  <si>
    <t>A</t>
  </si>
  <si>
    <t>B</t>
  </si>
  <si>
    <t>C</t>
  </si>
  <si>
    <t>D</t>
  </si>
  <si>
    <t>E</t>
  </si>
  <si>
    <t>F</t>
  </si>
  <si>
    <t>G</t>
  </si>
  <si>
    <t>H</t>
  </si>
  <si>
    <t>felhalmozási kiadások  jogcím szerint intézményenként</t>
  </si>
  <si>
    <t>Sorsz.</t>
  </si>
  <si>
    <t>Bibó István AGSZ. műk. bev. össz.:</t>
  </si>
  <si>
    <t>GAMESZ és részben önállóan gazdálkodó intézmények fejlesztési igényei mindösszesen:</t>
  </si>
  <si>
    <t>Támogatás felügyeleti szervtől</t>
  </si>
  <si>
    <t>Illyés Gyula Általános Iskola</t>
  </si>
  <si>
    <t>Pénzügyi befektetések</t>
  </si>
  <si>
    <t>I.      Polgármesteri hivatal</t>
  </si>
  <si>
    <t>II/1. GAMESZ</t>
  </si>
  <si>
    <t>II/2. Bibó István AGSZ.</t>
  </si>
  <si>
    <t>II/3. Illyés Gyula Ált.és Műv. Isk.</t>
  </si>
  <si>
    <t>II/4. Brunszvik T. N. O. Ó.</t>
  </si>
  <si>
    <t>Tárgyi eszköz, immateriális javak értékesítése</t>
  </si>
  <si>
    <t>Felhalmozási célú kölcsön visszatérülés</t>
  </si>
  <si>
    <t>Működési támogatás összesen</t>
  </si>
  <si>
    <t>19.</t>
  </si>
  <si>
    <t>20.</t>
  </si>
  <si>
    <t>21.</t>
  </si>
  <si>
    <t>22.</t>
  </si>
  <si>
    <t>23.</t>
  </si>
  <si>
    <t>24.</t>
  </si>
  <si>
    <t>25.</t>
  </si>
  <si>
    <t>2011. évi költségvetési rendelet működési célú és egyéb bevételek</t>
  </si>
  <si>
    <t>2011. évi költségvetési  működési célú és egyéb kiadások</t>
  </si>
  <si>
    <t>Hévíz Város Önkormányzata által a 2010. évben benyújtott, valamint a 2010. évet érintő folyamatban lévő pályázatok alakulása</t>
  </si>
  <si>
    <t>Parkoló,garázs üzemeltetése,fenntartása</t>
  </si>
  <si>
    <t>Tanulók kollégiumi étkeztetése</t>
  </si>
  <si>
    <t>Munkahelyi étkeztetés</t>
  </si>
  <si>
    <t>Egyéb vendéglátás</t>
  </si>
  <si>
    <t>Építményüzemeltetés</t>
  </si>
  <si>
    <t>Egyéb takarítás</t>
  </si>
  <si>
    <t>Zöldterület-kezelés</t>
  </si>
  <si>
    <t>Önkormányzatok elszámolásai a kv-i szerveikkel</t>
  </si>
  <si>
    <t>Háziorvosi alapellátás</t>
  </si>
  <si>
    <t xml:space="preserve"> ÁHT-n kívüli felhalmozási pénzeszköz-átadás</t>
  </si>
  <si>
    <t>Fejlesztési támogatás</t>
  </si>
  <si>
    <t>Működési támogatás</t>
  </si>
  <si>
    <t>állami</t>
  </si>
  <si>
    <t>II/1.</t>
  </si>
  <si>
    <t>II/2.</t>
  </si>
  <si>
    <t>II/3.</t>
  </si>
  <si>
    <t>II/4.</t>
  </si>
  <si>
    <t>II/5.</t>
  </si>
  <si>
    <t>Költségvetési támogatás összesen:</t>
  </si>
  <si>
    <t>Program megnevezése/ Pályázat kiírója</t>
  </si>
  <si>
    <t>Eredmény</t>
  </si>
  <si>
    <t>Támogatási szerződés száma</t>
  </si>
  <si>
    <t>Átutalt, jóváírt támogatási összeg</t>
  </si>
  <si>
    <t>NYDOP-2007-5.1.1/E (Új Magyarország Fejlesztési Terv)</t>
  </si>
  <si>
    <t>00937-0002</t>
  </si>
  <si>
    <t>Oktatási és Kulturális Minisztérium</t>
  </si>
  <si>
    <t>eFt</t>
  </si>
  <si>
    <t>Sajátos műk. bev.</t>
  </si>
  <si>
    <t>Támogatás, végleges pénzeszköz-átvétel</t>
  </si>
  <si>
    <t>Óvodai intézményi étkeztetés</t>
  </si>
  <si>
    <t>Iskolai intézményi étkeztetés</t>
  </si>
  <si>
    <t>Önkormányzatok elszámolásai</t>
  </si>
  <si>
    <t>Balaton Kiemelt Üdülőkörzetben 2009-ben megvalósuló kiemelt rendezvények támogatása</t>
  </si>
  <si>
    <t>222/2009.(XII.1.)KT. hat.</t>
  </si>
  <si>
    <t>Bibó István AGSZ.</t>
  </si>
  <si>
    <t>Jelzőrendszeres házi segítségnyújtás</t>
  </si>
  <si>
    <t>Sajátos felhalmozási bevétel</t>
  </si>
  <si>
    <t>fedezet nélküli</t>
  </si>
  <si>
    <t>GAMESZ és közint. össz.</t>
  </si>
  <si>
    <t>felhalmozási pénzforgalmi bevételei kiemelt előirányzatonként</t>
  </si>
  <si>
    <t>célja</t>
  </si>
  <si>
    <t>KT hat. száma</t>
  </si>
  <si>
    <t>Beruházás bekerülési értéke</t>
  </si>
  <si>
    <t>Pályázott összeg</t>
  </si>
  <si>
    <t>Önerő</t>
  </si>
  <si>
    <t>Nyugat-dunántúli Operatív Program</t>
  </si>
  <si>
    <t>103/2007. (VII. 10.)</t>
  </si>
  <si>
    <t>Alapszintű közszolgáltatások fejlesztésének támogatása</t>
  </si>
  <si>
    <t xml:space="preserve">                               </t>
  </si>
  <si>
    <t>II/3. Illyés Gy. Ált. és Műv. Iskola</t>
  </si>
  <si>
    <t>Illyés Gy. Ált. Isk. műk.bev.össz.:</t>
  </si>
  <si>
    <t>II/4. Brunszvik T. N. Otth. Óvoda</t>
  </si>
  <si>
    <t>Brunszvik T. N. Otth. Ó. műk. bev. össz:</t>
  </si>
  <si>
    <t>II/5. Teréz Anya Szoc. Integr. Int.</t>
  </si>
  <si>
    <t>Teréz Anya Szoc. I. I. műk. bev. össz.:</t>
  </si>
  <si>
    <t>II/9. Gróf I. Festetics Gy. Műv. Kp.</t>
  </si>
  <si>
    <t>Művelődési központok  házak tev.</t>
  </si>
  <si>
    <t>Gróf I. Festetics Gy. műk. bev. össz:</t>
  </si>
  <si>
    <t>Intézményfinnanszírozás</t>
  </si>
  <si>
    <t>Rendsz. szem. juttatás</t>
  </si>
  <si>
    <t>Nem rendsz. szem. jutt.</t>
  </si>
  <si>
    <t>Külső           szem. jutt.</t>
  </si>
  <si>
    <t>Szem. jutt. összesen</t>
  </si>
  <si>
    <t>Munk. terhelő járulékok</t>
  </si>
  <si>
    <t>Dologi és egyéb folyó kiad.</t>
  </si>
  <si>
    <t>Gamesz és önállóan műk. intézm.</t>
  </si>
  <si>
    <t>II/3.  Illyés Gyula Ált. Iskola</t>
  </si>
  <si>
    <t>II/6. Festetics György Műv. Kp.</t>
  </si>
  <si>
    <t>Festetics György Művelődési Központ</t>
  </si>
  <si>
    <t>működési célú és egyéb kiadás</t>
  </si>
  <si>
    <t>II/5. Teréz Anya Szociális Int.Int.</t>
  </si>
  <si>
    <t>Támogatás értékű felhalmozási pénzeszköz átvétel</t>
  </si>
  <si>
    <t>Intézményfinanszírozás</t>
  </si>
  <si>
    <t>Működési kiadás önkormányzati szinten</t>
  </si>
  <si>
    <t>II/3. Illyés Gyula Általános és Művészeti Iskola</t>
  </si>
  <si>
    <t>kistérségi</t>
  </si>
  <si>
    <t>Háziorvosi ügyeleti ellátás</t>
  </si>
  <si>
    <t>Fogorvosi alapellátás</t>
  </si>
  <si>
    <t>Ifjúság-egészségügyi gondozás</t>
  </si>
  <si>
    <t>Köztemető-fenntartás és működtetés</t>
  </si>
  <si>
    <t>GAMESZ műk. bev. össz:</t>
  </si>
  <si>
    <t>Nem lakóingatlan bérbeadása, üzemeltetése</t>
  </si>
  <si>
    <t>Nappali rendszerű gimnáziumi oktatás</t>
  </si>
  <si>
    <t>Szakképesítés megsz.felk.nappali r.szakm.elm.o.</t>
  </si>
  <si>
    <t>Alapfokú műv.oktatás zeneművészeti ágban</t>
  </si>
  <si>
    <t>Család- és nővédelmi egészségügyi gondozás</t>
  </si>
  <si>
    <t>Időskoruak tartós bentlakásos szociális ell.</t>
  </si>
  <si>
    <t>Film,video és egyéb képfelv.vetítése mozikban</t>
  </si>
  <si>
    <t>Könyvtári szolgáltatások</t>
  </si>
  <si>
    <t>GAMESZ és önállóan műk.int.műk.bev.össz.:</t>
  </si>
  <si>
    <t>GAMESZ és int. műk. bev. mindössz:</t>
  </si>
  <si>
    <t>és önállóan működő közintézmények</t>
  </si>
  <si>
    <t>Város-, községgazd.szolg.pénzü.igazg.önk.kv.</t>
  </si>
  <si>
    <t>Közoktatási és kapcs.tev.pénzü.igazg.önk.kv.</t>
  </si>
  <si>
    <t>Szociális,gyermekjóléti ell.pénzü.igazg.önk.kv.</t>
  </si>
  <si>
    <t>Közcélú foglalkoztatás</t>
  </si>
  <si>
    <t>Alkotó,műv,szórakoztató tev.pü.igazg.önk.kv.</t>
  </si>
  <si>
    <t>Kollégiumi szálláshelynyújtás</t>
  </si>
  <si>
    <t>Ált.isk.tanulók nappali r.nevelése,okt. (1-4 évf.)</t>
  </si>
  <si>
    <t xml:space="preserve"> </t>
  </si>
  <si>
    <t>Idősek tartós bentlakásos intézmények kiegészítő támogatása</t>
  </si>
  <si>
    <t>intézményi költségvetés</t>
  </si>
  <si>
    <t>benyújtott</t>
  </si>
  <si>
    <t>Egészségügyi Minisztérium</t>
  </si>
  <si>
    <t>JESZ2010.II</t>
  </si>
  <si>
    <t>2010. évi költségvetés fejlesztési előirányzat</t>
  </si>
  <si>
    <t>II/6.</t>
  </si>
  <si>
    <t>II/2.  Bibó István AGSZ</t>
  </si>
  <si>
    <t>Dologi jellegű és egyéb folyó kiadás</t>
  </si>
  <si>
    <t>2010. január 1. napjától 2010. december 31. napjáig</t>
  </si>
  <si>
    <t>2009.03.28  2724 + 2010.04.20 4.844</t>
  </si>
  <si>
    <t>2009.06.26:2300+ 2010.06.14:6698</t>
  </si>
  <si>
    <t>K-2010-NyDOP-3.1.1/A-2f-15470/169</t>
  </si>
  <si>
    <t>2010.09.23:164921</t>
  </si>
  <si>
    <t>2009. évről áthúzódó pályázatok:</t>
  </si>
  <si>
    <t>TÁMOP 3.1.4-08/2.-2009-0134</t>
  </si>
  <si>
    <t>Brunszvik Teréz N. O. Óvoda (Egregyi, Sugár úti telephely) Illyés Gyula Ált. és Műv. Isk., Bibó István AGSZ</t>
  </si>
  <si>
    <t>2009.07.20: 22.400 + 2010.04.09: 7.132+2010.06.22.:  10.344+2010.10.13:  2967+ 2010.08.19:1134</t>
  </si>
  <si>
    <t>1681-11/2009 ikt.sz.</t>
  </si>
  <si>
    <t>NYDOP-5.1.1/B-09-2009-0006</t>
  </si>
  <si>
    <t>2010.08.18:28 000</t>
  </si>
  <si>
    <t>befogadott, döntés még nincs</t>
  </si>
  <si>
    <t>NYDOP-4.3.1/B-09-2009-0006</t>
  </si>
  <si>
    <t>Kerékpárút kiépítése Gesztor: Alsópáhok**</t>
  </si>
  <si>
    <t>kivitelezés folyamatban</t>
  </si>
  <si>
    <t>nem nyert</t>
  </si>
  <si>
    <t>JHS-Sz-068/0-2010.</t>
  </si>
  <si>
    <t>2010.03.16: 1375 + 2010.04.16: 875+ 2010.07.15: 875+        2010.10.15: 875</t>
  </si>
  <si>
    <t>**</t>
  </si>
  <si>
    <t>A projekt mindkét önkormányzatot érintően pályázott összege 140 055 e Ft, melyből  Hévíz Városát közvetlenül 78 994 e Ft illeti meg. Alsópáhok részére utalandó forrás 61 061 e FT.</t>
  </si>
  <si>
    <t>2010. évben benyújtott pályázatok</t>
  </si>
  <si>
    <t>Polg.mest.hat.körben  hozott döntés</t>
  </si>
  <si>
    <t>SZOC-IBL-09-0355</t>
  </si>
  <si>
    <t xml:space="preserve">Nem demens idős emberek ellátását végző dolgozók mbérének és járulékainak kieg.tám. </t>
  </si>
  <si>
    <t>Igazságügyi és Rendészeti Minisztérium</t>
  </si>
  <si>
    <t>33/2010(II.23.)</t>
  </si>
  <si>
    <t>Közterületfelügyelőket foglalkoztató önkormányzatok részére településőrök foglalkoztatása</t>
  </si>
  <si>
    <t xml:space="preserve"> Településőrök foglalkoztatása</t>
  </si>
  <si>
    <t>VFO/220-12/2010. ikt.sz.</t>
  </si>
  <si>
    <t>megvalósítás befejezett, elszámolás alatt</t>
  </si>
  <si>
    <t>41/2010(II.23.)</t>
  </si>
  <si>
    <t>Közoktatási intézmények infrastuktúrális fejlesztése</t>
  </si>
  <si>
    <t>Brunszvik Teréz Napközi Otthonos Óvoda Sugár utcai épület</t>
  </si>
  <si>
    <t>95/2010(V.25.)</t>
  </si>
  <si>
    <t>NYDOP-2009-2.1.1/F.09</t>
  </si>
  <si>
    <t>Balatoni Térség turisztikai vonzerejének</t>
  </si>
  <si>
    <t>Római kori romok zöldfelületi rehab. és turisztikai hasznosítása Hévízen</t>
  </si>
  <si>
    <t>Pályázati alap vállalt önerő 13 519</t>
  </si>
  <si>
    <t>NYDOP-2009-2.1.1/F.09-2010-0009</t>
  </si>
  <si>
    <t>Európai Bizottság</t>
  </si>
  <si>
    <t>154/2010.(VIII.31.)</t>
  </si>
  <si>
    <t>HUHR/1001/2.2.2.</t>
  </si>
  <si>
    <t>Magyarország-Horvátország IPA Határon átnyúló Együttműködési Program</t>
  </si>
  <si>
    <t xml:space="preserve"> kedvező elbírálás esetén Általános tartalák    1 050</t>
  </si>
  <si>
    <t>JHS-SZ-068/2-2010</t>
  </si>
  <si>
    <t>Jelzőrendszeres házi segítségnyújtást működtetők állami támogatása</t>
  </si>
  <si>
    <t>F/002050/10</t>
  </si>
  <si>
    <t>Fejlesztési program megvalósítása jelzőrendszeres házi segítségnyújtást működtető szolgáltatók esetén</t>
  </si>
  <si>
    <t>Informatikai pályázat laptop beszerzésre a TASZII-ba</t>
  </si>
  <si>
    <t>JHS-SZ-068/0-2010</t>
  </si>
  <si>
    <t>Gemenci Erdő- és Vadgazdaság Zrt.</t>
  </si>
  <si>
    <t>3067/1/2010</t>
  </si>
  <si>
    <t>Minden születendő gyermeknek ültessünk egy fát</t>
  </si>
  <si>
    <t>Minden 2010. évben született hévízi gyermeknek legyen egy fája ( 31 db facsemete)</t>
  </si>
  <si>
    <t>Polgármestei Hivatal összesen: (2010.)</t>
  </si>
  <si>
    <t>OKM Támogatáskezelő Igazg.</t>
  </si>
  <si>
    <t>TÁMOP-3.1.5-09/A/2</t>
  </si>
  <si>
    <t>Pedagógusképzések (a pedagógiai kultúra korszerűsítése, pedagógusok új szerepben)</t>
  </si>
  <si>
    <t>1 fő pedagógus továbbképzése</t>
  </si>
  <si>
    <t>TÁMOP-3.1.5-09/A-2-2010-0365</t>
  </si>
  <si>
    <t>Bibó István Alternatív Gimnázium és Szakközépiskola összesen: (2010)</t>
  </si>
  <si>
    <t xml:space="preserve">Illyés Gyula Általános Iskola: </t>
  </si>
  <si>
    <t>2009. évről áthúzódó pályázat</t>
  </si>
  <si>
    <t>Magyar Gyermek Labdarugó Szövetség</t>
  </si>
  <si>
    <t>I.     Polgármesteri hivatal</t>
  </si>
  <si>
    <t>2007. évről áthúzódó pályázat</t>
  </si>
  <si>
    <t>2008. évről áthúzódó pályázatok</t>
  </si>
  <si>
    <t>Bibó István AGSZ</t>
  </si>
  <si>
    <t>Családsegítés</t>
  </si>
  <si>
    <t>Személyi juttatás összesen</t>
  </si>
  <si>
    <t>5.</t>
  </si>
  <si>
    <t>II/3. Illyés Gyula Általános Iskola</t>
  </si>
  <si>
    <t>Brunszvik Teréz Napközi Otthonos Óvoda</t>
  </si>
  <si>
    <t>Teréz Anya Szociális Integrált Intézmény</t>
  </si>
  <si>
    <t>Szociális étkeztetés</t>
  </si>
  <si>
    <t>12.</t>
  </si>
  <si>
    <t>13.</t>
  </si>
  <si>
    <t>14.</t>
  </si>
  <si>
    <t>15.</t>
  </si>
  <si>
    <t>16.</t>
  </si>
  <si>
    <t>17.</t>
  </si>
  <si>
    <t>18.</t>
  </si>
  <si>
    <t>4/2009. (I. 29.) KT. hat.</t>
  </si>
  <si>
    <t>Államreform Operatív Program</t>
  </si>
  <si>
    <t>115/2008. (VI.24.)</t>
  </si>
  <si>
    <t>Polgármesteri Hivatalok szervezetfejlesztése</t>
  </si>
  <si>
    <t>Szervezeti és működési rendszer fejlesztése</t>
  </si>
  <si>
    <t>112/2008. (VI. 11.)</t>
  </si>
  <si>
    <t>NYDOP-2007-3.1.1/A</t>
  </si>
  <si>
    <t>Városközpontok funkcióbővítő megújítása a nem megyei jogú városokban</t>
  </si>
  <si>
    <t>Hévíz belváros megújítása, I. ütem</t>
  </si>
  <si>
    <t>Szociális és Munkaügyi Minisztérium</t>
  </si>
  <si>
    <t>Gróf. I. Festetics György Művelődési Központ:</t>
  </si>
  <si>
    <t>Brunszvik T. Óvoda műk. kiad.  össz:</t>
  </si>
  <si>
    <t>Összesen</t>
  </si>
  <si>
    <t>GAMESZ</t>
  </si>
  <si>
    <t>ÁFA</t>
  </si>
  <si>
    <t>Beruházás</t>
  </si>
  <si>
    <t>Összesen:</t>
  </si>
  <si>
    <t>Hévíz Város Önkormányzat</t>
  </si>
  <si>
    <t>Intézmény</t>
  </si>
  <si>
    <t>Dombföldi-, Zrinyi u zártkeri és külterületi szakasz Hosszúföldekig</t>
  </si>
  <si>
    <t>6.</t>
  </si>
  <si>
    <t>7.</t>
  </si>
  <si>
    <t>8.</t>
  </si>
  <si>
    <t>9.</t>
  </si>
  <si>
    <t>működési célú és egyéb bevételek</t>
  </si>
  <si>
    <t>Intézményi működési bevétel</t>
  </si>
  <si>
    <t>Sajátos működési bevétel</t>
  </si>
  <si>
    <t>Támogatás, végleges pénzeszköz átvétel</t>
  </si>
  <si>
    <t>Önkormányzati Minisztérium</t>
  </si>
  <si>
    <t>26.</t>
  </si>
  <si>
    <t>27.</t>
  </si>
  <si>
    <t>28.</t>
  </si>
  <si>
    <t>Felújítás</t>
  </si>
  <si>
    <t>2010. évi adatok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</si>
</sst>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0.0"/>
    <numFmt numFmtId="166" formatCode="0.0000"/>
    <numFmt numFmtId="167" formatCode="0.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-40E]yyyy\.\ mmmm\ d\."/>
    <numFmt numFmtId="172" formatCode="#,##0.000"/>
    <numFmt numFmtId="173" formatCode="m\.\ d\.;@"/>
    <numFmt numFmtId="174" formatCode="mmm/yyyy"/>
    <numFmt numFmtId="175" formatCode="_-* #,##0\ _F_t_-;\-* #,##0\ _F_t_-;_-* &quot;-&quot;??\ _F_t_-;_-@_-"/>
    <numFmt numFmtId="176" formatCode="_-* #,##0.0\ _F_t_-;\-* #,##0.0\ _F_t_-;_-* &quot;-&quot;??\ _F_t_-;_-@_-"/>
  </numFmts>
  <fonts count="49">
    <font>
      <sz val="10"/>
      <name val="Arial"/>
      <family val="0"/>
    </font>
    <font>
      <sz val="8"/>
      <name val="Arial"/>
      <family val="0"/>
    </font>
    <font>
      <sz val="12"/>
      <color indexed="10"/>
      <name val="Times New Roman"/>
      <family val="1"/>
    </font>
    <font>
      <sz val="10"/>
      <name val="Arial CE"/>
      <family val="0"/>
    </font>
    <font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0"/>
    </font>
    <font>
      <sz val="10"/>
      <color indexed="10"/>
      <name val="Times New Roman"/>
      <family val="1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2"/>
      <color indexed="10"/>
      <name val="Times New Roman"/>
      <family val="1"/>
    </font>
    <font>
      <b/>
      <sz val="12"/>
      <color indexed="10"/>
      <name val="Arial CE"/>
      <family val="0"/>
    </font>
    <font>
      <b/>
      <u val="single"/>
      <sz val="12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17"/>
      <name val="Times New Roman"/>
      <family val="1"/>
    </font>
    <font>
      <sz val="11"/>
      <color indexed="17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name val="Arial"/>
      <family val="0"/>
    </font>
    <font>
      <sz val="11"/>
      <color indexed="19"/>
      <name val="Times New Roman"/>
      <family val="1"/>
    </font>
    <font>
      <sz val="12"/>
      <color indexed="19"/>
      <name val="Times New Roman"/>
      <family val="1"/>
    </font>
    <font>
      <sz val="10"/>
      <color indexed="1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30" fillId="7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17" borderId="7" applyNumberFormat="0" applyFont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38" fillId="4" borderId="0" applyNumberFormat="0" applyBorder="0" applyAlignment="0" applyProtection="0"/>
    <xf numFmtId="0" fontId="39" fillId="22" borderId="8" applyNumberFormat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" borderId="0" applyNumberFormat="0" applyBorder="0" applyAlignment="0" applyProtection="0"/>
    <xf numFmtId="0" fontId="43" fillId="23" borderId="0" applyNumberFormat="0" applyBorder="0" applyAlignment="0" applyProtection="0"/>
    <xf numFmtId="0" fontId="44" fillId="22" borderId="1" applyNumberFormat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4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11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3" fontId="4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Alignment="1">
      <alignment/>
    </xf>
    <xf numFmtId="3" fontId="8" fillId="0" borderId="0" xfId="0" applyNumberFormat="1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5" fillId="0" borderId="0" xfId="0" applyFont="1" applyBorder="1" applyAlignment="1">
      <alignment/>
    </xf>
    <xf numFmtId="0" fontId="12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3" xfId="0" applyFont="1" applyBorder="1" applyAlignment="1">
      <alignment/>
    </xf>
    <xf numFmtId="3" fontId="12" fillId="0" borderId="13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56" applyNumberFormat="1" applyFont="1" applyBorder="1">
      <alignment/>
      <protection/>
    </xf>
    <xf numFmtId="0" fontId="1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8" fillId="0" borderId="0" xfId="0" applyFont="1" applyAlignment="1">
      <alignment/>
    </xf>
    <xf numFmtId="0" fontId="21" fillId="0" borderId="0" xfId="0" applyFont="1" applyAlignment="1">
      <alignment horizontal="center"/>
    </xf>
    <xf numFmtId="0" fontId="19" fillId="0" borderId="0" xfId="0" applyFont="1" applyAlignment="1">
      <alignment/>
    </xf>
    <xf numFmtId="0" fontId="6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18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21" fillId="0" borderId="0" xfId="0" applyNumberFormat="1" applyFont="1" applyFill="1" applyAlignment="1">
      <alignment/>
    </xf>
    <xf numFmtId="0" fontId="22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6" fillId="0" borderId="0" xfId="58" applyFont="1">
      <alignment/>
      <protection/>
    </xf>
    <xf numFmtId="0" fontId="21" fillId="0" borderId="0" xfId="58" applyFont="1" applyAlignment="1">
      <alignment horizontal="center"/>
      <protection/>
    </xf>
    <xf numFmtId="0" fontId="22" fillId="0" borderId="0" xfId="58" applyFont="1">
      <alignment/>
      <protection/>
    </xf>
    <xf numFmtId="0" fontId="22" fillId="0" borderId="0" xfId="58" applyFont="1" applyAlignment="1">
      <alignment horizontal="center"/>
      <protection/>
    </xf>
    <xf numFmtId="0" fontId="20" fillId="0" borderId="0" xfId="58" applyFont="1">
      <alignment/>
      <protection/>
    </xf>
    <xf numFmtId="0" fontId="18" fillId="0" borderId="0" xfId="58" applyFont="1">
      <alignment/>
      <protection/>
    </xf>
    <xf numFmtId="0" fontId="19" fillId="0" borderId="0" xfId="58" applyFont="1" applyBorder="1" applyAlignment="1">
      <alignment horizontal="center" vertical="center" wrapText="1"/>
      <protection/>
    </xf>
    <xf numFmtId="0" fontId="21" fillId="0" borderId="0" xfId="58" applyFont="1" applyBorder="1">
      <alignment/>
      <protection/>
    </xf>
    <xf numFmtId="3" fontId="21" fillId="0" borderId="0" xfId="58" applyNumberFormat="1" applyFont="1" applyBorder="1">
      <alignment/>
      <protection/>
    </xf>
    <xf numFmtId="0" fontId="6" fillId="0" borderId="0" xfId="58" applyFont="1" applyBorder="1">
      <alignment/>
      <protection/>
    </xf>
    <xf numFmtId="3" fontId="6" fillId="0" borderId="0" xfId="58" applyNumberFormat="1" applyFont="1" applyBorder="1">
      <alignment/>
      <protection/>
    </xf>
    <xf numFmtId="0" fontId="24" fillId="0" borderId="0" xfId="58" applyFont="1" applyBorder="1">
      <alignment/>
      <protection/>
    </xf>
    <xf numFmtId="0" fontId="20" fillId="0" borderId="0" xfId="58" applyFont="1" applyBorder="1">
      <alignment/>
      <protection/>
    </xf>
    <xf numFmtId="3" fontId="20" fillId="0" borderId="0" xfId="58" applyNumberFormat="1" applyFont="1" applyBorder="1">
      <alignment/>
      <protection/>
    </xf>
    <xf numFmtId="3" fontId="22" fillId="0" borderId="0" xfId="58" applyNumberFormat="1" applyFont="1" applyBorder="1">
      <alignment/>
      <protection/>
    </xf>
    <xf numFmtId="0" fontId="6" fillId="0" borderId="0" xfId="0" applyFont="1" applyFill="1" applyAlignment="1">
      <alignment horizontal="center"/>
    </xf>
    <xf numFmtId="0" fontId="0" fillId="0" borderId="0" xfId="59" applyBorder="1">
      <alignment/>
      <protection/>
    </xf>
    <xf numFmtId="0" fontId="0" fillId="0" borderId="0" xfId="59">
      <alignment/>
      <protection/>
    </xf>
    <xf numFmtId="0" fontId="19" fillId="0" borderId="10" xfId="57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 horizontal="centerContinuous"/>
      <protection/>
    </xf>
    <xf numFmtId="0" fontId="18" fillId="0" borderId="0" xfId="59" applyFont="1" applyBorder="1">
      <alignment/>
      <protection/>
    </xf>
    <xf numFmtId="0" fontId="18" fillId="0" borderId="10" xfId="59" applyFont="1" applyBorder="1">
      <alignment/>
      <protection/>
    </xf>
    <xf numFmtId="0" fontId="23" fillId="0" borderId="10" xfId="57" applyFont="1" applyFill="1" applyBorder="1" applyAlignment="1">
      <alignment horizontal="left"/>
      <protection/>
    </xf>
    <xf numFmtId="0" fontId="18" fillId="0" borderId="0" xfId="59" applyFont="1" applyBorder="1" applyAlignment="1">
      <alignment horizontal="center" vertical="center"/>
      <protection/>
    </xf>
    <xf numFmtId="0" fontId="18" fillId="0" borderId="10" xfId="59" applyFont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horizontal="left" textRotation="90"/>
      <protection/>
    </xf>
    <xf numFmtId="0" fontId="19" fillId="0" borderId="10" xfId="57" applyFont="1" applyFill="1" applyBorder="1" applyAlignment="1">
      <alignment horizontal="left" vertical="center" wrapText="1"/>
      <protection/>
    </xf>
    <xf numFmtId="0" fontId="19" fillId="0" borderId="10" xfId="57" applyFont="1" applyFill="1" applyBorder="1" applyAlignment="1">
      <alignment horizontal="left" vertical="center"/>
      <protection/>
    </xf>
    <xf numFmtId="0" fontId="18" fillId="0" borderId="10" xfId="57" applyFont="1" applyFill="1" applyBorder="1" applyAlignment="1">
      <alignment vertical="center" wrapText="1"/>
      <protection/>
    </xf>
    <xf numFmtId="0" fontId="18" fillId="0" borderId="10" xfId="57" applyFont="1" applyFill="1" applyBorder="1" applyAlignment="1">
      <alignment/>
      <protection/>
    </xf>
    <xf numFmtId="0" fontId="19" fillId="0" borderId="10" xfId="57" applyFont="1" applyFill="1" applyBorder="1" applyAlignment="1">
      <alignment horizontal="left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3" fontId="18" fillId="0" borderId="10" xfId="57" applyNumberFormat="1" applyFont="1" applyFill="1" applyBorder="1" applyAlignment="1">
      <alignment horizontal="center" vertical="center"/>
      <protection/>
    </xf>
    <xf numFmtId="14" fontId="18" fillId="0" borderId="10" xfId="57" applyNumberFormat="1" applyFont="1" applyFill="1" applyBorder="1" applyAlignment="1">
      <alignment horizontal="center" vertical="center" wrapText="1"/>
      <protection/>
    </xf>
    <xf numFmtId="14" fontId="18" fillId="0" borderId="10" xfId="57" applyNumberFormat="1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left" vertical="center"/>
      <protection/>
    </xf>
    <xf numFmtId="4" fontId="18" fillId="0" borderId="10" xfId="57" applyNumberFormat="1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 vertical="center"/>
      <protection/>
    </xf>
    <xf numFmtId="3" fontId="18" fillId="0" borderId="10" xfId="57" applyNumberFormat="1" applyFont="1" applyFill="1" applyBorder="1" applyAlignment="1">
      <alignment horizontal="center" vertical="center" wrapText="1"/>
      <protection/>
    </xf>
    <xf numFmtId="3" fontId="18" fillId="0" borderId="10" xfId="57" applyNumberFormat="1" applyFont="1" applyFill="1" applyBorder="1" applyAlignment="1">
      <alignment horizontal="center"/>
      <protection/>
    </xf>
    <xf numFmtId="3" fontId="19" fillId="0" borderId="10" xfId="57" applyNumberFormat="1" applyFont="1" applyFill="1" applyBorder="1" applyAlignment="1">
      <alignment horizontal="center"/>
      <protection/>
    </xf>
    <xf numFmtId="0" fontId="19" fillId="0" borderId="10" xfId="57" applyFont="1" applyFill="1" applyBorder="1" applyAlignment="1">
      <alignment/>
      <protection/>
    </xf>
    <xf numFmtId="0" fontId="19" fillId="0" borderId="0" xfId="57" applyFont="1" applyFill="1" applyBorder="1" applyAlignment="1">
      <alignment horizontal="left" vertical="center" wrapText="1"/>
      <protection/>
    </xf>
    <xf numFmtId="3" fontId="18" fillId="0" borderId="0" xfId="57" applyNumberFormat="1" applyFont="1" applyFill="1" applyBorder="1" applyAlignment="1">
      <alignment/>
      <protection/>
    </xf>
    <xf numFmtId="0" fontId="18" fillId="0" borderId="0" xfId="57" applyFont="1" applyFill="1" applyBorder="1" applyAlignment="1">
      <alignment/>
      <protection/>
    </xf>
    <xf numFmtId="0" fontId="18" fillId="0" borderId="14" xfId="59" applyFont="1" applyBorder="1">
      <alignment/>
      <protection/>
    </xf>
    <xf numFmtId="0" fontId="18" fillId="0" borderId="10" xfId="57" applyNumberFormat="1" applyFont="1" applyFill="1" applyBorder="1" applyAlignment="1">
      <alignment horizontal="center" vertical="center"/>
      <protection/>
    </xf>
    <xf numFmtId="175" fontId="18" fillId="0" borderId="10" xfId="40" applyNumberFormat="1" applyFont="1" applyFill="1" applyBorder="1" applyAlignment="1">
      <alignment horizontal="center" vertical="center"/>
    </xf>
    <xf numFmtId="0" fontId="18" fillId="0" borderId="0" xfId="57" applyFont="1" applyFill="1" applyBorder="1" applyAlignment="1">
      <alignment vertical="center" wrapText="1"/>
      <protection/>
    </xf>
    <xf numFmtId="0" fontId="19" fillId="0" borderId="0" xfId="57" applyFont="1" applyFill="1" applyBorder="1" applyAlignment="1">
      <alignment horizontal="left"/>
      <protection/>
    </xf>
    <xf numFmtId="0" fontId="18" fillId="0" borderId="10" xfId="57" applyFont="1" applyFill="1" applyBorder="1" applyAlignment="1">
      <alignment wrapText="1"/>
      <protection/>
    </xf>
    <xf numFmtId="175" fontId="18" fillId="0" borderId="10" xfId="40" applyNumberFormat="1" applyFont="1" applyFill="1" applyBorder="1" applyAlignment="1">
      <alignment vertical="center" wrapText="1"/>
    </xf>
    <xf numFmtId="0" fontId="7" fillId="0" borderId="10" xfId="57" applyFont="1" applyFill="1" applyBorder="1" applyAlignment="1">
      <alignment horizontal="center" vertical="center" wrapText="1"/>
      <protection/>
    </xf>
    <xf numFmtId="0" fontId="19" fillId="0" borderId="0" xfId="59" applyFont="1" applyBorder="1">
      <alignment/>
      <protection/>
    </xf>
    <xf numFmtId="0" fontId="19" fillId="0" borderId="10" xfId="59" applyFont="1" applyBorder="1">
      <alignment/>
      <protection/>
    </xf>
    <xf numFmtId="0" fontId="18" fillId="0" borderId="10" xfId="57" applyFont="1" applyFill="1" applyBorder="1" applyAlignment="1">
      <alignment horizontal="center"/>
      <protection/>
    </xf>
    <xf numFmtId="0" fontId="18" fillId="0" borderId="0" xfId="57" applyFont="1" applyFill="1" applyBorder="1" applyAlignment="1">
      <alignment horizontal="center"/>
      <protection/>
    </xf>
    <xf numFmtId="0" fontId="18" fillId="0" borderId="15" xfId="59" applyFont="1" applyBorder="1">
      <alignment/>
      <protection/>
    </xf>
    <xf numFmtId="0" fontId="18" fillId="0" borderId="16" xfId="59" applyFont="1" applyBorder="1">
      <alignment/>
      <protection/>
    </xf>
    <xf numFmtId="3" fontId="19" fillId="0" borderId="0" xfId="57" applyNumberFormat="1" applyFont="1" applyFill="1" applyBorder="1" applyAlignment="1">
      <alignment/>
      <protection/>
    </xf>
    <xf numFmtId="3" fontId="19" fillId="0" borderId="0" xfId="57" applyNumberFormat="1" applyFont="1" applyFill="1" applyBorder="1" applyAlignment="1">
      <alignment horizontal="center"/>
      <protection/>
    </xf>
    <xf numFmtId="3" fontId="18" fillId="0" borderId="0" xfId="57" applyNumberFormat="1" applyFont="1" applyFill="1" applyBorder="1" applyAlignment="1">
      <alignment horizontal="center"/>
      <protection/>
    </xf>
    <xf numFmtId="3" fontId="18" fillId="0" borderId="0" xfId="57" applyNumberFormat="1" applyFont="1" applyFill="1" applyBorder="1" applyAlignment="1">
      <alignment vertical="center" wrapText="1"/>
      <protection/>
    </xf>
    <xf numFmtId="0" fontId="18" fillId="0" borderId="0" xfId="57" applyFont="1" applyFill="1" applyBorder="1" applyAlignment="1">
      <alignment wrapText="1"/>
      <protection/>
    </xf>
    <xf numFmtId="0" fontId="18" fillId="0" borderId="10" xfId="57" applyFont="1" applyFill="1" applyBorder="1" applyAlignment="1">
      <alignment horizontal="center" wrapText="1"/>
      <protection/>
    </xf>
    <xf numFmtId="14" fontId="18" fillId="0" borderId="10" xfId="57" applyNumberFormat="1" applyFont="1" applyFill="1" applyBorder="1" applyAlignment="1">
      <alignment horizontal="center"/>
      <protection/>
    </xf>
    <xf numFmtId="3" fontId="19" fillId="0" borderId="10" xfId="57" applyNumberFormat="1" applyFont="1" applyFill="1" applyBorder="1" applyAlignment="1">
      <alignment horizontal="center" vertical="center"/>
      <protection/>
    </xf>
    <xf numFmtId="3" fontId="19" fillId="0" borderId="10" xfId="57" applyNumberFormat="1" applyFont="1" applyFill="1" applyBorder="1" applyAlignment="1">
      <alignment vertical="center"/>
      <protection/>
    </xf>
    <xf numFmtId="3" fontId="18" fillId="0" borderId="0" xfId="57" applyNumberFormat="1" applyFont="1" applyFill="1" applyBorder="1" applyAlignment="1">
      <alignment vertical="center"/>
      <protection/>
    </xf>
    <xf numFmtId="14" fontId="18" fillId="0" borderId="0" xfId="57" applyNumberFormat="1" applyFont="1" applyFill="1" applyBorder="1" applyAlignment="1">
      <alignment vertical="center" wrapText="1"/>
      <protection/>
    </xf>
    <xf numFmtId="14" fontId="18" fillId="0" borderId="0" xfId="57" applyNumberFormat="1" applyFont="1" applyFill="1" applyBorder="1" applyAlignment="1">
      <alignment/>
      <protection/>
    </xf>
    <xf numFmtId="3" fontId="18" fillId="0" borderId="11" xfId="57" applyNumberFormat="1" applyFont="1" applyFill="1" applyBorder="1" applyAlignment="1">
      <alignment horizontal="center" vertical="center"/>
      <protection/>
    </xf>
    <xf numFmtId="3" fontId="19" fillId="0" borderId="11" xfId="57" applyNumberFormat="1" applyFont="1" applyFill="1" applyBorder="1" applyAlignment="1">
      <alignment horizontal="center"/>
      <protection/>
    </xf>
    <xf numFmtId="0" fontId="21" fillId="0" borderId="10" xfId="58" applyFont="1" applyBorder="1" applyAlignment="1">
      <alignment horizontal="center"/>
      <protection/>
    </xf>
    <xf numFmtId="0" fontId="46" fillId="0" borderId="0" xfId="58" applyFont="1">
      <alignment/>
      <protection/>
    </xf>
    <xf numFmtId="0" fontId="47" fillId="0" borderId="0" xfId="58" applyFont="1">
      <alignment/>
      <protection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19" fillId="0" borderId="10" xfId="57" applyFont="1" applyFill="1" applyBorder="1" applyAlignment="1">
      <alignment horizontal="center"/>
      <protection/>
    </xf>
    <xf numFmtId="0" fontId="45" fillId="0" borderId="17" xfId="57" applyFont="1" applyFill="1" applyBorder="1" applyAlignment="1">
      <alignment horizontal="left"/>
      <protection/>
    </xf>
    <xf numFmtId="0" fontId="27" fillId="0" borderId="17" xfId="57" applyFont="1" applyFill="1" applyBorder="1" applyAlignment="1">
      <alignment horizontal="center"/>
      <protection/>
    </xf>
    <xf numFmtId="0" fontId="11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23" fillId="0" borderId="10" xfId="57" applyFont="1" applyFill="1" applyBorder="1" applyAlignment="1">
      <alignment horizontal="center"/>
      <protection/>
    </xf>
    <xf numFmtId="0" fontId="6" fillId="0" borderId="10" xfId="58" applyFont="1" applyBorder="1" applyAlignment="1">
      <alignment horizontal="center"/>
      <protection/>
    </xf>
    <xf numFmtId="0" fontId="20" fillId="0" borderId="0" xfId="58" applyFont="1" applyBorder="1" applyAlignment="1">
      <alignment horizontal="right"/>
      <protection/>
    </xf>
    <xf numFmtId="0" fontId="21" fillId="0" borderId="0" xfId="58" applyFont="1" applyAlignment="1">
      <alignment horizontal="center"/>
      <protection/>
    </xf>
    <xf numFmtId="0" fontId="19" fillId="0" borderId="10" xfId="58" applyFont="1" applyBorder="1" applyAlignment="1">
      <alignment horizontal="center" vertical="center" wrapText="1"/>
      <protection/>
    </xf>
    <xf numFmtId="0" fontId="19" fillId="0" borderId="16" xfId="58" applyFont="1" applyBorder="1" applyAlignment="1">
      <alignment horizontal="center" vertical="center" wrapText="1"/>
      <protection/>
    </xf>
    <xf numFmtId="0" fontId="19" fillId="0" borderId="15" xfId="58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6" fillId="0" borderId="10" xfId="0" applyFont="1" applyBorder="1" applyAlignment="1">
      <alignment horizont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45" fillId="0" borderId="0" xfId="57" applyFont="1" applyFill="1" applyBorder="1" applyAlignment="1">
      <alignment horizontal="center"/>
      <protection/>
    </xf>
    <xf numFmtId="0" fontId="27" fillId="0" borderId="0" xfId="57" applyFont="1" applyFill="1" applyBorder="1" applyAlignment="1">
      <alignment horizontal="center"/>
      <protection/>
    </xf>
    <xf numFmtId="0" fontId="0" fillId="0" borderId="0" xfId="59" applyAlignment="1">
      <alignment/>
      <protection/>
    </xf>
    <xf numFmtId="0" fontId="45" fillId="0" borderId="20" xfId="57" applyFont="1" applyFill="1" applyBorder="1" applyAlignment="1">
      <alignment horizontal="center"/>
      <protection/>
    </xf>
    <xf numFmtId="0" fontId="27" fillId="0" borderId="20" xfId="57" applyFont="1" applyFill="1" applyBorder="1" applyAlignment="1">
      <alignment horizontal="center"/>
      <protection/>
    </xf>
    <xf numFmtId="0" fontId="0" fillId="0" borderId="20" xfId="59" applyBorder="1" applyAlignment="1">
      <alignment/>
      <protection/>
    </xf>
    <xf numFmtId="0" fontId="23" fillId="0" borderId="10" xfId="57" applyFont="1" applyFill="1" applyBorder="1" applyAlignment="1">
      <alignment horizontal="center" vertical="center"/>
      <protection/>
    </xf>
    <xf numFmtId="0" fontId="19" fillId="0" borderId="10" xfId="57" applyFont="1" applyFill="1" applyBorder="1" applyAlignment="1">
      <alignment horizontal="center" vertical="center" textRotation="90"/>
      <protection/>
    </xf>
    <xf numFmtId="0" fontId="19" fillId="0" borderId="10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left" vertical="center" wrapText="1"/>
      <protection/>
    </xf>
    <xf numFmtId="3" fontId="18" fillId="0" borderId="10" xfId="57" applyNumberFormat="1" applyFont="1" applyFill="1" applyBorder="1" applyAlignment="1">
      <alignment horizontal="center" vertical="center"/>
      <protection/>
    </xf>
    <xf numFmtId="0" fontId="18" fillId="0" borderId="10" xfId="57" applyFont="1" applyFill="1" applyBorder="1" applyAlignment="1">
      <alignment horizontal="center" vertical="center" wrapText="1"/>
      <protection/>
    </xf>
    <xf numFmtId="14" fontId="18" fillId="0" borderId="10" xfId="57" applyNumberFormat="1" applyFont="1" applyFill="1" applyBorder="1" applyAlignment="1">
      <alignment horizontal="center" vertical="center" wrapText="1"/>
      <protection/>
    </xf>
    <xf numFmtId="0" fontId="19" fillId="0" borderId="10" xfId="57" applyFont="1" applyFill="1" applyBorder="1" applyAlignment="1">
      <alignment horizontal="left" vertical="center" wrapText="1"/>
      <protection/>
    </xf>
    <xf numFmtId="0" fontId="19" fillId="0" borderId="0" xfId="57" applyFont="1" applyFill="1" applyBorder="1" applyAlignment="1">
      <alignment horizontal="left" vertical="center" wrapText="1"/>
      <protection/>
    </xf>
    <xf numFmtId="3" fontId="18" fillId="0" borderId="10" xfId="57" applyNumberFormat="1" applyFont="1" applyFill="1" applyBorder="1" applyAlignment="1">
      <alignment horizontal="center" vertical="center" wrapText="1"/>
      <protection/>
    </xf>
    <xf numFmtId="0" fontId="18" fillId="0" borderId="10" xfId="57" applyFont="1" applyFill="1" applyBorder="1" applyAlignment="1">
      <alignment horizontal="center" vertical="center"/>
      <protection/>
    </xf>
    <xf numFmtId="0" fontId="18" fillId="0" borderId="0" xfId="57" applyFont="1" applyFill="1" applyBorder="1" applyAlignment="1">
      <alignment vertical="center" wrapText="1"/>
      <protection/>
    </xf>
    <xf numFmtId="0" fontId="19" fillId="0" borderId="0" xfId="57" applyFont="1" applyFill="1" applyBorder="1" applyAlignment="1">
      <alignment horizontal="left"/>
      <protection/>
    </xf>
    <xf numFmtId="0" fontId="18" fillId="0" borderId="0" xfId="57" applyFont="1" applyFill="1" applyBorder="1" applyAlignment="1">
      <alignment/>
      <protection/>
    </xf>
    <xf numFmtId="0" fontId="19" fillId="0" borderId="0" xfId="57" applyFont="1" applyFill="1" applyBorder="1" applyAlignment="1">
      <alignment horizontal="left" vertical="center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2006.I.févi pénzügyi mérleg" xfId="56"/>
    <cellStyle name="Normál_2010. tájékoztató táblák II.mód" xfId="57"/>
    <cellStyle name="Normál_Kiss Anita" xfId="58"/>
    <cellStyle name="Normál_pályázatok alakulása 2010 december 31-i állapo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ovacs.melinda.HEVIZPH\Local%20Settings\Temporary%20Internet%20Files\OLK1D\2010%20%20ktgv-t&#225;bl&#225;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-önk"/>
      <sheetName val="m-főbb jogcím"/>
      <sheetName val="egyensúly"/>
      <sheetName val="felh. bev. int"/>
      <sheetName val="felh. bev."/>
      <sheetName val="műk.bev. int."/>
      <sheetName val="m.c.bev PH szf."/>
      <sheetName val="sajátos műk.bev"/>
      <sheetName val="normatíva"/>
      <sheetName val="tám, végl. pe.átv"/>
      <sheetName val="felh. kiad. int."/>
      <sheetName val="felhalm. kiad."/>
      <sheetName val="műk. és egéb kiad. int."/>
      <sheetName val="m.c.kiad. PH szf."/>
      <sheetName val="tartalék"/>
      <sheetName val="m-ph"/>
      <sheetName val="int-összesen"/>
      <sheetName val="m-gamesz "/>
      <sheetName val="m-Bibó "/>
      <sheetName val="m-Illyés "/>
      <sheetName val="m-ovoda "/>
      <sheetName val="m-Teréz A "/>
      <sheetName val="m-Festetics"/>
      <sheetName val="likvid"/>
      <sheetName val="likvid int"/>
      <sheetName val="int.tám"/>
      <sheetName val="gördülő"/>
      <sheetName val="létszám"/>
      <sheetName val="vagyonmérleg"/>
      <sheetName val="kötváll."/>
      <sheetName val="közvetett t."/>
      <sheetName val="hitelállomány"/>
      <sheetName val="rend. felsor"/>
      <sheetName val="mc. pe. átad"/>
      <sheetName val="ellátottak"/>
      <sheetName val="Gamesz műk bev szf"/>
      <sheetName val="műkc.kiad"/>
      <sheetName val="Gamesz műk.kiad.szf"/>
      <sheetName val="fedezet nélk beruh."/>
      <sheetName val="pályázat"/>
    </sheetNames>
    <sheetDataSet>
      <sheetData sheetId="37">
        <row r="28">
          <cell r="H28">
            <v>0</v>
          </cell>
          <cell r="I28">
            <v>0</v>
          </cell>
        </row>
        <row r="35">
          <cell r="H35">
            <v>0</v>
          </cell>
          <cell r="I35">
            <v>1200</v>
          </cell>
        </row>
        <row r="47">
          <cell r="H47">
            <v>0</v>
          </cell>
        </row>
        <row r="51">
          <cell r="H51">
            <v>0</v>
          </cell>
          <cell r="I51">
            <v>0</v>
          </cell>
        </row>
        <row r="64">
          <cell r="H64">
            <v>0</v>
          </cell>
          <cell r="I64">
            <v>0</v>
          </cell>
        </row>
        <row r="77">
          <cell r="I7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19"/>
  <sheetViews>
    <sheetView workbookViewId="0" topLeftCell="A1">
      <selection activeCell="G17" sqref="G17"/>
    </sheetView>
  </sheetViews>
  <sheetFormatPr defaultColWidth="9.140625" defaultRowHeight="12.75"/>
  <cols>
    <col min="1" max="1" width="4.421875" style="74" customWidth="1"/>
    <col min="2" max="2" width="29.421875" style="74" customWidth="1"/>
    <col min="3" max="3" width="15.7109375" style="74" customWidth="1"/>
    <col min="4" max="4" width="14.421875" style="74" customWidth="1"/>
    <col min="5" max="5" width="14.28125" style="74" customWidth="1"/>
    <col min="6" max="6" width="16.140625" style="74" customWidth="1"/>
    <col min="7" max="7" width="15.140625" style="74" customWidth="1"/>
    <col min="8" max="8" width="13.57421875" style="74" customWidth="1"/>
    <col min="9" max="9" width="12.421875" style="74" customWidth="1"/>
    <col min="10" max="10" width="13.140625" style="74" customWidth="1"/>
    <col min="11" max="11" width="13.28125" style="74" customWidth="1"/>
    <col min="12" max="12" width="12.7109375" style="74" customWidth="1"/>
    <col min="13" max="16384" width="10.28125" style="74" customWidth="1"/>
  </cols>
  <sheetData>
    <row r="1" spans="6:12" ht="15.75">
      <c r="F1" s="174" t="s">
        <v>47</v>
      </c>
      <c r="G1" s="174"/>
      <c r="H1" s="174"/>
      <c r="I1" s="174"/>
      <c r="J1" s="150"/>
      <c r="K1" s="151"/>
      <c r="L1" s="151"/>
    </row>
    <row r="2" spans="2:9" ht="15.75">
      <c r="B2" s="175" t="s">
        <v>410</v>
      </c>
      <c r="C2" s="175"/>
      <c r="D2" s="175"/>
      <c r="E2" s="175"/>
      <c r="F2" s="175"/>
      <c r="G2" s="175"/>
      <c r="H2" s="175"/>
      <c r="I2" s="175"/>
    </row>
    <row r="3" spans="2:9" s="76" customFormat="1" ht="15.75">
      <c r="B3" s="175" t="s">
        <v>124</v>
      </c>
      <c r="C3" s="175"/>
      <c r="D3" s="175"/>
      <c r="E3" s="175"/>
      <c r="F3" s="175"/>
      <c r="G3" s="175"/>
      <c r="H3" s="175"/>
      <c r="I3" s="175"/>
    </row>
    <row r="4" spans="2:9" s="76" customFormat="1" ht="15.75">
      <c r="B4" s="175" t="s">
        <v>240</v>
      </c>
      <c r="C4" s="175"/>
      <c r="D4" s="175"/>
      <c r="E4" s="175"/>
      <c r="F4" s="175"/>
      <c r="G4" s="175"/>
      <c r="H4" s="175"/>
      <c r="I4" s="175"/>
    </row>
    <row r="5" spans="2:12" s="78" customFormat="1" ht="15.75">
      <c r="B5" s="175" t="s">
        <v>9</v>
      </c>
      <c r="C5" s="175"/>
      <c r="D5" s="175"/>
      <c r="E5" s="175"/>
      <c r="F5" s="175"/>
      <c r="G5" s="175"/>
      <c r="H5" s="175"/>
      <c r="I5" s="175"/>
      <c r="J5" s="77"/>
      <c r="K5" s="77"/>
      <c r="L5" s="77"/>
    </row>
    <row r="6" spans="2:12" s="78" customFormat="1" ht="15.75">
      <c r="B6" s="75"/>
      <c r="C6" s="75"/>
      <c r="D6" s="75"/>
      <c r="E6" s="75"/>
      <c r="F6" s="75"/>
      <c r="G6" s="75"/>
      <c r="H6" s="75"/>
      <c r="I6" s="75"/>
      <c r="J6" s="77"/>
      <c r="K6" s="77"/>
      <c r="L6" s="77"/>
    </row>
    <row r="7" spans="1:9" ht="15.75">
      <c r="A7" s="173"/>
      <c r="B7" s="149" t="s">
        <v>168</v>
      </c>
      <c r="C7" s="149" t="s">
        <v>169</v>
      </c>
      <c r="D7" s="149" t="s">
        <v>170</v>
      </c>
      <c r="E7" s="149" t="s">
        <v>171</v>
      </c>
      <c r="F7" s="149" t="s">
        <v>172</v>
      </c>
      <c r="G7" s="149" t="s">
        <v>173</v>
      </c>
      <c r="H7" s="149" t="s">
        <v>174</v>
      </c>
      <c r="I7" s="149" t="s">
        <v>175</v>
      </c>
    </row>
    <row r="8" spans="1:9" s="79" customFormat="1" ht="29.25" customHeight="1">
      <c r="A8" s="173"/>
      <c r="B8" s="176" t="s">
        <v>10</v>
      </c>
      <c r="C8" s="176" t="s">
        <v>188</v>
      </c>
      <c r="D8" s="176" t="s">
        <v>237</v>
      </c>
      <c r="E8" s="176" t="s">
        <v>182</v>
      </c>
      <c r="F8" s="176" t="s">
        <v>272</v>
      </c>
      <c r="G8" s="176" t="s">
        <v>162</v>
      </c>
      <c r="H8" s="177" t="s">
        <v>189</v>
      </c>
      <c r="I8" s="176" t="s">
        <v>405</v>
      </c>
    </row>
    <row r="9" spans="1:9" s="79" customFormat="1" ht="33.75" customHeight="1">
      <c r="A9" s="173"/>
      <c r="B9" s="176"/>
      <c r="C9" s="176"/>
      <c r="D9" s="176"/>
      <c r="E9" s="176"/>
      <c r="F9" s="176"/>
      <c r="G9" s="176"/>
      <c r="H9" s="178"/>
      <c r="I9" s="176"/>
    </row>
    <row r="10" spans="2:9" s="79" customFormat="1" ht="16.5" customHeight="1">
      <c r="B10" s="80"/>
      <c r="C10" s="80"/>
      <c r="D10" s="80"/>
      <c r="E10" s="80"/>
      <c r="F10" s="80"/>
      <c r="G10" s="80"/>
      <c r="H10" s="80"/>
      <c r="I10" s="80"/>
    </row>
    <row r="11" spans="1:9" ht="24.75" customHeight="1">
      <c r="A11" s="74" t="s">
        <v>115</v>
      </c>
      <c r="B11" s="81" t="s">
        <v>183</v>
      </c>
      <c r="C11" s="82">
        <v>10000</v>
      </c>
      <c r="D11" s="82">
        <v>1200</v>
      </c>
      <c r="E11" s="82">
        <v>0</v>
      </c>
      <c r="F11" s="82">
        <v>456450</v>
      </c>
      <c r="G11" s="82">
        <v>0</v>
      </c>
      <c r="H11" s="82">
        <v>3174</v>
      </c>
      <c r="I11" s="82">
        <f>SUM(C11:H11)</f>
        <v>470824</v>
      </c>
    </row>
    <row r="12" spans="1:9" ht="24.75" customHeight="1">
      <c r="A12" s="74" t="s">
        <v>116</v>
      </c>
      <c r="B12" s="83" t="s">
        <v>184</v>
      </c>
      <c r="C12" s="84"/>
      <c r="D12" s="84"/>
      <c r="E12" s="84"/>
      <c r="F12" s="84"/>
      <c r="G12" s="84"/>
      <c r="H12" s="84"/>
      <c r="I12" s="82">
        <f aca="true" t="shared" si="0" ref="I12:I17">SUM(C12:G12)</f>
        <v>0</v>
      </c>
    </row>
    <row r="13" spans="1:9" ht="24.75" customHeight="1">
      <c r="A13" s="74" t="s">
        <v>17</v>
      </c>
      <c r="B13" s="83" t="s">
        <v>185</v>
      </c>
      <c r="C13" s="84"/>
      <c r="D13" s="84"/>
      <c r="E13" s="84"/>
      <c r="F13" s="84"/>
      <c r="G13" s="84"/>
      <c r="H13" s="84"/>
      <c r="I13" s="82">
        <f t="shared" si="0"/>
        <v>0</v>
      </c>
    </row>
    <row r="14" spans="1:9" ht="24.75" customHeight="1">
      <c r="A14" s="74" t="s">
        <v>43</v>
      </c>
      <c r="B14" s="83" t="s">
        <v>186</v>
      </c>
      <c r="C14" s="84"/>
      <c r="D14" s="84"/>
      <c r="E14" s="84"/>
      <c r="F14" s="84"/>
      <c r="G14" s="84"/>
      <c r="H14" s="84"/>
      <c r="I14" s="82">
        <f t="shared" si="0"/>
        <v>0</v>
      </c>
    </row>
    <row r="15" spans="1:9" ht="24.75" customHeight="1">
      <c r="A15" s="74" t="s">
        <v>381</v>
      </c>
      <c r="B15" s="83" t="s">
        <v>187</v>
      </c>
      <c r="C15" s="84"/>
      <c r="D15" s="84"/>
      <c r="E15" s="84"/>
      <c r="F15" s="84"/>
      <c r="G15" s="84"/>
      <c r="H15" s="84"/>
      <c r="I15" s="82">
        <f t="shared" si="0"/>
        <v>0</v>
      </c>
    </row>
    <row r="16" spans="1:9" ht="24.75" customHeight="1">
      <c r="A16" s="74" t="s">
        <v>413</v>
      </c>
      <c r="B16" s="83" t="s">
        <v>271</v>
      </c>
      <c r="C16" s="84"/>
      <c r="D16" s="84"/>
      <c r="E16" s="84"/>
      <c r="F16" s="84"/>
      <c r="G16" s="84">
        <v>5000</v>
      </c>
      <c r="H16" s="84"/>
      <c r="I16" s="82">
        <f t="shared" si="0"/>
        <v>5000</v>
      </c>
    </row>
    <row r="17" spans="1:9" ht="24.75" customHeight="1">
      <c r="A17" s="74" t="s">
        <v>414</v>
      </c>
      <c r="B17" s="85" t="s">
        <v>113</v>
      </c>
      <c r="C17" s="84"/>
      <c r="D17" s="84"/>
      <c r="E17" s="84"/>
      <c r="F17" s="84"/>
      <c r="G17" s="84"/>
      <c r="H17" s="84"/>
      <c r="I17" s="82">
        <f t="shared" si="0"/>
        <v>0</v>
      </c>
    </row>
    <row r="18" spans="1:9" s="78" customFormat="1" ht="24.75" customHeight="1">
      <c r="A18" s="74" t="s">
        <v>415</v>
      </c>
      <c r="B18" s="86" t="s">
        <v>239</v>
      </c>
      <c r="C18" s="87">
        <f aca="true" t="shared" si="1" ref="C18:I18">SUM(C12:C17)</f>
        <v>0</v>
      </c>
      <c r="D18" s="87">
        <f t="shared" si="1"/>
        <v>0</v>
      </c>
      <c r="E18" s="87">
        <f t="shared" si="1"/>
        <v>0</v>
      </c>
      <c r="F18" s="87">
        <f t="shared" si="1"/>
        <v>0</v>
      </c>
      <c r="G18" s="87">
        <f>SUM(G12:G17)</f>
        <v>5000</v>
      </c>
      <c r="H18" s="87">
        <f t="shared" si="1"/>
        <v>0</v>
      </c>
      <c r="I18" s="88">
        <f t="shared" si="1"/>
        <v>5000</v>
      </c>
    </row>
    <row r="19" spans="1:9" ht="24.75" customHeight="1">
      <c r="A19" s="74" t="s">
        <v>416</v>
      </c>
      <c r="B19" s="81" t="s">
        <v>409</v>
      </c>
      <c r="C19" s="82">
        <f aca="true" t="shared" si="2" ref="C19:I19">C11+C18</f>
        <v>10000</v>
      </c>
      <c r="D19" s="82">
        <f t="shared" si="2"/>
        <v>1200</v>
      </c>
      <c r="E19" s="82">
        <f t="shared" si="2"/>
        <v>0</v>
      </c>
      <c r="F19" s="82">
        <f t="shared" si="2"/>
        <v>456450</v>
      </c>
      <c r="G19" s="82">
        <f t="shared" si="2"/>
        <v>5000</v>
      </c>
      <c r="H19" s="82">
        <f>H11+H18</f>
        <v>3174</v>
      </c>
      <c r="I19" s="82">
        <f t="shared" si="2"/>
        <v>475824</v>
      </c>
    </row>
  </sheetData>
  <mergeCells count="14">
    <mergeCell ref="F8:F9"/>
    <mergeCell ref="G8:G9"/>
    <mergeCell ref="I8:I9"/>
    <mergeCell ref="H8:H9"/>
    <mergeCell ref="A7:A9"/>
    <mergeCell ref="F1:I1"/>
    <mergeCell ref="B2:I2"/>
    <mergeCell ref="B3:I3"/>
    <mergeCell ref="B4:I4"/>
    <mergeCell ref="B5:I5"/>
    <mergeCell ref="B8:B9"/>
    <mergeCell ref="C8:C9"/>
    <mergeCell ref="D8:D9"/>
    <mergeCell ref="E8:E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2"/>
    <pageSetUpPr fitToPage="1"/>
  </sheetPr>
  <dimension ref="A1:AB74"/>
  <sheetViews>
    <sheetView tabSelected="1" zoomScale="75" zoomScaleNormal="75" workbookViewId="0" topLeftCell="A1">
      <selection activeCell="E57" sqref="E57"/>
    </sheetView>
  </sheetViews>
  <sheetFormatPr defaultColWidth="9.140625" defaultRowHeight="12.75"/>
  <cols>
    <col min="1" max="1" width="9.140625" style="91" customWidth="1"/>
    <col min="2" max="2" width="14.421875" style="91" customWidth="1"/>
    <col min="3" max="4" width="9.140625" style="91" customWidth="1"/>
    <col min="5" max="5" width="38.7109375" style="91" customWidth="1"/>
    <col min="6" max="6" width="29.8515625" style="91" bestFit="1" customWidth="1"/>
    <col min="7" max="11" width="9.140625" style="91" customWidth="1"/>
    <col min="12" max="12" width="9.8515625" style="91" customWidth="1"/>
    <col min="13" max="13" width="9.140625" style="91" customWidth="1"/>
    <col min="14" max="14" width="17.7109375" style="91" bestFit="1" customWidth="1"/>
    <col min="15" max="15" width="14.57421875" style="91" customWidth="1"/>
    <col min="16" max="16" width="14.00390625" style="91" bestFit="1" customWidth="1"/>
    <col min="17" max="28" width="9.140625" style="90" customWidth="1"/>
    <col min="29" max="16384" width="9.140625" style="91" customWidth="1"/>
  </cols>
  <sheetData>
    <row r="1" spans="1:16" ht="15">
      <c r="A1" s="155"/>
      <c r="B1" s="155"/>
      <c r="C1" s="155"/>
      <c r="D1" s="155"/>
      <c r="E1" s="155"/>
      <c r="F1" s="155"/>
      <c r="G1" s="156"/>
      <c r="H1" s="156"/>
      <c r="I1" s="156"/>
      <c r="J1" s="156"/>
      <c r="K1" s="156"/>
      <c r="L1" s="156" t="s">
        <v>54</v>
      </c>
      <c r="M1" s="156"/>
      <c r="N1" s="156"/>
      <c r="O1" s="156"/>
      <c r="P1" s="156"/>
    </row>
    <row r="2" spans="1:16" ht="15">
      <c r="A2" s="202" t="s">
        <v>200</v>
      </c>
      <c r="B2" s="202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  <c r="O2" s="203"/>
      <c r="P2" s="204"/>
    </row>
    <row r="3" spans="1:16" ht="15">
      <c r="A3" s="205" t="s">
        <v>310</v>
      </c>
      <c r="B3" s="205"/>
      <c r="C3" s="205"/>
      <c r="D3" s="205"/>
      <c r="E3" s="205"/>
      <c r="F3" s="205"/>
      <c r="G3" s="206"/>
      <c r="H3" s="206"/>
      <c r="I3" s="206"/>
      <c r="J3" s="206"/>
      <c r="K3" s="206"/>
      <c r="L3" s="206"/>
      <c r="M3" s="206"/>
      <c r="N3" s="206"/>
      <c r="O3" s="206"/>
      <c r="P3" s="207"/>
    </row>
    <row r="4" spans="1:28" s="95" customFormat="1" ht="14.25">
      <c r="A4" s="172" t="s">
        <v>136</v>
      </c>
      <c r="B4" s="172"/>
      <c r="C4" s="172"/>
      <c r="D4" s="172"/>
      <c r="E4" s="172"/>
      <c r="F4" s="172"/>
      <c r="G4" s="154"/>
      <c r="H4" s="154"/>
      <c r="I4" s="154"/>
      <c r="J4" s="154"/>
      <c r="K4" s="154"/>
      <c r="L4" s="154"/>
      <c r="M4" s="154"/>
      <c r="N4" s="154"/>
      <c r="O4" s="154"/>
      <c r="P4" s="93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</row>
    <row r="5" spans="1:28" s="95" customFormat="1" ht="8.25" customHeight="1">
      <c r="A5" s="96"/>
      <c r="B5" s="96"/>
      <c r="C5" s="96"/>
      <c r="D5" s="96"/>
      <c r="E5" s="96"/>
      <c r="F5" s="96"/>
      <c r="G5" s="92"/>
      <c r="H5" s="92"/>
      <c r="I5" s="92"/>
      <c r="J5" s="92"/>
      <c r="K5" s="92"/>
      <c r="L5" s="92"/>
      <c r="M5" s="92"/>
      <c r="N5" s="92"/>
      <c r="O5" s="92"/>
      <c r="P5" s="92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</row>
    <row r="6" spans="1:28" s="98" customFormat="1" ht="27" customHeight="1">
      <c r="A6" s="208" t="s">
        <v>177</v>
      </c>
      <c r="B6" s="210" t="s">
        <v>220</v>
      </c>
      <c r="C6" s="211" t="s">
        <v>242</v>
      </c>
      <c r="D6" s="208" t="s">
        <v>129</v>
      </c>
      <c r="E6" s="208"/>
      <c r="F6" s="208"/>
      <c r="G6" s="210" t="s">
        <v>135</v>
      </c>
      <c r="H6" s="210" t="s">
        <v>243</v>
      </c>
      <c r="I6" s="210" t="s">
        <v>244</v>
      </c>
      <c r="J6" s="210" t="s">
        <v>245</v>
      </c>
      <c r="K6" s="210" t="s">
        <v>137</v>
      </c>
      <c r="L6" s="210" t="s">
        <v>221</v>
      </c>
      <c r="M6" s="210" t="s">
        <v>222</v>
      </c>
      <c r="N6" s="210" t="s">
        <v>0</v>
      </c>
      <c r="O6" s="210" t="s">
        <v>223</v>
      </c>
      <c r="P6" s="210" t="s">
        <v>1</v>
      </c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</row>
    <row r="7" spans="1:28" s="98" customFormat="1" ht="28.5" customHeight="1">
      <c r="A7" s="209"/>
      <c r="B7" s="210"/>
      <c r="C7" s="210"/>
      <c r="D7" s="99" t="s">
        <v>130</v>
      </c>
      <c r="E7" s="99" t="s">
        <v>131</v>
      </c>
      <c r="F7" s="99" t="s">
        <v>241</v>
      </c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</row>
    <row r="8" spans="1:28" s="95" customFormat="1" ht="12.75">
      <c r="A8" s="101"/>
      <c r="B8" s="102"/>
      <c r="C8" s="102"/>
      <c r="D8" s="103"/>
      <c r="E8" s="103"/>
      <c r="F8" s="103"/>
      <c r="G8" s="104"/>
      <c r="H8" s="104"/>
      <c r="I8" s="104"/>
      <c r="J8" s="104"/>
      <c r="K8" s="104"/>
      <c r="L8" s="105"/>
      <c r="M8" s="105"/>
      <c r="N8" s="105"/>
      <c r="O8" s="105"/>
      <c r="P8" s="105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</row>
    <row r="9" spans="1:28" s="95" customFormat="1" ht="12.75">
      <c r="A9" s="106" t="s">
        <v>139</v>
      </c>
      <c r="B9" s="102"/>
      <c r="C9" s="102"/>
      <c r="D9" s="103"/>
      <c r="E9" s="103"/>
      <c r="F9" s="103"/>
      <c r="G9" s="104"/>
      <c r="H9" s="104"/>
      <c r="I9" s="104"/>
      <c r="J9" s="104"/>
      <c r="K9" s="105"/>
      <c r="L9" s="105"/>
      <c r="M9" s="105"/>
      <c r="N9" s="105"/>
      <c r="O9" s="105"/>
      <c r="P9" s="105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</row>
    <row r="10" spans="1:28" s="95" customFormat="1" ht="12.75">
      <c r="A10" s="106"/>
      <c r="B10" s="102"/>
      <c r="C10" s="102"/>
      <c r="D10" s="103"/>
      <c r="E10" s="103"/>
      <c r="F10" s="103"/>
      <c r="G10" s="104"/>
      <c r="H10" s="104"/>
      <c r="I10" s="104"/>
      <c r="J10" s="104"/>
      <c r="K10" s="105"/>
      <c r="L10" s="105"/>
      <c r="M10" s="105"/>
      <c r="N10" s="105"/>
      <c r="O10" s="105"/>
      <c r="P10" s="105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</row>
    <row r="11" spans="1:28" s="95" customFormat="1" ht="12.75">
      <c r="A11" s="106" t="s">
        <v>376</v>
      </c>
      <c r="B11" s="102"/>
      <c r="C11" s="102"/>
      <c r="D11" s="103"/>
      <c r="E11" s="103"/>
      <c r="F11" s="103"/>
      <c r="G11" s="104"/>
      <c r="H11" s="104"/>
      <c r="I11" s="104"/>
      <c r="J11" s="104"/>
      <c r="K11" s="105"/>
      <c r="L11" s="105"/>
      <c r="M11" s="105"/>
      <c r="N11" s="105"/>
      <c r="O11" s="105"/>
      <c r="P11" s="105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</row>
    <row r="12" spans="1:28" s="95" customFormat="1" ht="89.25">
      <c r="A12" s="107" t="s">
        <v>115</v>
      </c>
      <c r="B12" s="107" t="s">
        <v>246</v>
      </c>
      <c r="C12" s="107" t="s">
        <v>247</v>
      </c>
      <c r="D12" s="107" t="s">
        <v>224</v>
      </c>
      <c r="E12" s="107" t="s">
        <v>248</v>
      </c>
      <c r="F12" s="107" t="s">
        <v>134</v>
      </c>
      <c r="G12" s="108">
        <v>60</v>
      </c>
      <c r="H12" s="108">
        <v>12973</v>
      </c>
      <c r="I12" s="108">
        <v>7782.8</v>
      </c>
      <c r="J12" s="108">
        <v>5190.2</v>
      </c>
      <c r="K12" s="100" t="s">
        <v>138</v>
      </c>
      <c r="L12" s="108">
        <v>7784</v>
      </c>
      <c r="M12" s="100" t="s">
        <v>225</v>
      </c>
      <c r="N12" s="109" t="s">
        <v>311</v>
      </c>
      <c r="O12" s="108">
        <v>7568</v>
      </c>
      <c r="P12" s="110" t="s">
        <v>3</v>
      </c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</row>
    <row r="13" spans="1:28" s="95" customFormat="1" ht="12.75">
      <c r="A13" s="107"/>
      <c r="B13" s="107"/>
      <c r="C13" s="107"/>
      <c r="D13" s="111"/>
      <c r="E13" s="107"/>
      <c r="F13" s="107"/>
      <c r="G13" s="112"/>
      <c r="H13" s="108"/>
      <c r="I13" s="108"/>
      <c r="J13" s="108"/>
      <c r="K13" s="100"/>
      <c r="L13" s="108"/>
      <c r="M13" s="113"/>
      <c r="N13" s="113"/>
      <c r="O13" s="113"/>
      <c r="P13" s="113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</row>
    <row r="14" spans="1:28" s="95" customFormat="1" ht="12.75">
      <c r="A14" s="212" t="s">
        <v>377</v>
      </c>
      <c r="B14" s="212"/>
      <c r="C14" s="212"/>
      <c r="D14" s="212"/>
      <c r="E14" s="107"/>
      <c r="F14" s="107"/>
      <c r="G14" s="108"/>
      <c r="H14" s="108"/>
      <c r="I14" s="108"/>
      <c r="J14" s="108"/>
      <c r="K14" s="113"/>
      <c r="L14" s="108"/>
      <c r="M14" s="113"/>
      <c r="N14" s="113"/>
      <c r="O14" s="113"/>
      <c r="P14" s="113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</row>
    <row r="15" spans="1:28" s="95" customFormat="1" ht="38.25">
      <c r="A15" s="107" t="s">
        <v>116</v>
      </c>
      <c r="B15" s="107" t="s">
        <v>394</v>
      </c>
      <c r="C15" s="107" t="s">
        <v>395</v>
      </c>
      <c r="D15" s="107" t="s">
        <v>4</v>
      </c>
      <c r="E15" s="107" t="s">
        <v>396</v>
      </c>
      <c r="F15" s="107" t="s">
        <v>397</v>
      </c>
      <c r="G15" s="108">
        <v>92</v>
      </c>
      <c r="H15" s="108">
        <v>10000</v>
      </c>
      <c r="I15" s="108">
        <v>9200</v>
      </c>
      <c r="J15" s="108">
        <v>800</v>
      </c>
      <c r="K15" s="100" t="s">
        <v>138</v>
      </c>
      <c r="L15" s="108">
        <v>9200</v>
      </c>
      <c r="M15" s="100" t="s">
        <v>4</v>
      </c>
      <c r="N15" s="109" t="s">
        <v>312</v>
      </c>
      <c r="O15" s="108">
        <v>8998</v>
      </c>
      <c r="P15" s="110" t="s">
        <v>3</v>
      </c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</row>
    <row r="16" spans="1:28" s="95" customFormat="1" ht="12.75">
      <c r="A16" s="212" t="s">
        <v>17</v>
      </c>
      <c r="B16" s="212" t="s">
        <v>246</v>
      </c>
      <c r="C16" s="212" t="s">
        <v>398</v>
      </c>
      <c r="D16" s="212" t="s">
        <v>399</v>
      </c>
      <c r="E16" s="212" t="s">
        <v>400</v>
      </c>
      <c r="F16" s="212" t="s">
        <v>401</v>
      </c>
      <c r="G16" s="213">
        <v>74</v>
      </c>
      <c r="H16" s="213">
        <v>963772</v>
      </c>
      <c r="I16" s="213">
        <v>489883</v>
      </c>
      <c r="J16" s="213">
        <v>473889</v>
      </c>
      <c r="K16" s="214" t="s">
        <v>138</v>
      </c>
      <c r="L16" s="218">
        <v>471204</v>
      </c>
      <c r="M16" s="214" t="s">
        <v>313</v>
      </c>
      <c r="N16" s="219" t="s">
        <v>314</v>
      </c>
      <c r="O16" s="213">
        <v>164921</v>
      </c>
      <c r="P16" s="215" t="s">
        <v>110</v>
      </c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</row>
    <row r="17" spans="1:28" s="95" customFormat="1" ht="12.75">
      <c r="A17" s="212"/>
      <c r="B17" s="212"/>
      <c r="C17" s="212"/>
      <c r="D17" s="212"/>
      <c r="E17" s="212"/>
      <c r="F17" s="212"/>
      <c r="G17" s="213"/>
      <c r="H17" s="213"/>
      <c r="I17" s="213"/>
      <c r="J17" s="213"/>
      <c r="K17" s="214"/>
      <c r="L17" s="218"/>
      <c r="M17" s="214"/>
      <c r="N17" s="219"/>
      <c r="O17" s="219"/>
      <c r="P17" s="21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</row>
    <row r="18" spans="1:28" s="95" customFormat="1" ht="12.75">
      <c r="A18" s="216" t="s">
        <v>140</v>
      </c>
      <c r="B18" s="216"/>
      <c r="C18" s="216"/>
      <c r="D18" s="216"/>
      <c r="E18" s="216"/>
      <c r="F18" s="216"/>
      <c r="G18" s="115"/>
      <c r="H18" s="116">
        <f>SUM(H12,H15,H16)</f>
        <v>986745</v>
      </c>
      <c r="I18" s="116">
        <v>506865.8</v>
      </c>
      <c r="J18" s="116">
        <f>SUM(J12,J15,J16)</f>
        <v>479879.2</v>
      </c>
      <c r="K18" s="116"/>
      <c r="L18" s="116">
        <v>488188</v>
      </c>
      <c r="M18" s="116"/>
      <c r="N18" s="116"/>
      <c r="O18" s="116">
        <f>SUM(O12,O15,O16)</f>
        <v>181487</v>
      </c>
      <c r="P18" s="117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</row>
    <row r="19" spans="1:28" s="121" customFormat="1" ht="12.75">
      <c r="A19" s="118"/>
      <c r="B19" s="118"/>
      <c r="C19" s="118"/>
      <c r="D19" s="118"/>
      <c r="E19" s="118"/>
      <c r="F19" s="118"/>
      <c r="G19" s="119"/>
      <c r="H19" s="119"/>
      <c r="I19" s="119"/>
      <c r="J19" s="119"/>
      <c r="K19" s="119"/>
      <c r="L19" s="119"/>
      <c r="M19" s="119"/>
      <c r="N19" s="119"/>
      <c r="O19" s="119"/>
      <c r="P19" s="120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</row>
    <row r="20" spans="1:16" s="94" customFormat="1" ht="12.75">
      <c r="A20" s="217" t="s">
        <v>315</v>
      </c>
      <c r="B20" s="217"/>
      <c r="C20" s="217"/>
      <c r="D20" s="217"/>
      <c r="E20" s="118"/>
      <c r="F20" s="118"/>
      <c r="G20" s="119"/>
      <c r="H20" s="119"/>
      <c r="I20" s="119"/>
      <c r="J20" s="119"/>
      <c r="K20" s="119"/>
      <c r="L20" s="119"/>
      <c r="M20" s="119"/>
      <c r="N20" s="119"/>
      <c r="O20" s="119"/>
      <c r="P20" s="120"/>
    </row>
    <row r="21" spans="1:28" s="95" customFormat="1" ht="81.75" customHeight="1">
      <c r="A21" s="107" t="s">
        <v>43</v>
      </c>
      <c r="B21" s="107" t="s">
        <v>226</v>
      </c>
      <c r="C21" s="107" t="s">
        <v>393</v>
      </c>
      <c r="D21" s="107" t="s">
        <v>316</v>
      </c>
      <c r="E21" s="107" t="s">
        <v>160</v>
      </c>
      <c r="F21" s="107" t="s">
        <v>317</v>
      </c>
      <c r="G21" s="108">
        <v>100</v>
      </c>
      <c r="H21" s="108">
        <v>64000</v>
      </c>
      <c r="I21" s="108">
        <v>64000</v>
      </c>
      <c r="J21" s="108">
        <v>0</v>
      </c>
      <c r="K21" s="100"/>
      <c r="L21" s="108">
        <v>59155</v>
      </c>
      <c r="M21" s="100" t="s">
        <v>316</v>
      </c>
      <c r="N21" s="109" t="s">
        <v>318</v>
      </c>
      <c r="O21" s="108">
        <v>43977</v>
      </c>
      <c r="P21" s="110" t="s">
        <v>110</v>
      </c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</row>
    <row r="22" spans="1:28" s="95" customFormat="1" ht="38.25">
      <c r="A22" s="107" t="s">
        <v>381</v>
      </c>
      <c r="B22" s="107" t="s">
        <v>421</v>
      </c>
      <c r="C22" s="107" t="s">
        <v>95</v>
      </c>
      <c r="D22" s="107"/>
      <c r="E22" s="107" t="s">
        <v>96</v>
      </c>
      <c r="F22" s="107" t="s">
        <v>97</v>
      </c>
      <c r="G22" s="108">
        <v>80</v>
      </c>
      <c r="H22" s="108">
        <v>23665</v>
      </c>
      <c r="I22" s="108">
        <v>18932</v>
      </c>
      <c r="J22" s="108">
        <v>4733</v>
      </c>
      <c r="K22" s="100" t="s">
        <v>61</v>
      </c>
      <c r="L22" s="108">
        <v>11000</v>
      </c>
      <c r="M22" s="100" t="s">
        <v>319</v>
      </c>
      <c r="N22" s="110">
        <v>39993</v>
      </c>
      <c r="O22" s="108">
        <v>9280</v>
      </c>
      <c r="P22" s="110" t="s">
        <v>3</v>
      </c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</row>
    <row r="23" spans="1:28" s="95" customFormat="1" ht="38.25">
      <c r="A23" s="107" t="s">
        <v>413</v>
      </c>
      <c r="B23" s="107" t="s">
        <v>163</v>
      </c>
      <c r="C23" s="107" t="s">
        <v>234</v>
      </c>
      <c r="D23" s="107" t="s">
        <v>320</v>
      </c>
      <c r="E23" s="107" t="s">
        <v>100</v>
      </c>
      <c r="F23" s="107" t="s">
        <v>101</v>
      </c>
      <c r="G23" s="100" t="s">
        <v>102</v>
      </c>
      <c r="H23" s="108">
        <v>110000</v>
      </c>
      <c r="I23" s="108">
        <v>80000</v>
      </c>
      <c r="J23" s="108">
        <v>30000</v>
      </c>
      <c r="K23" s="100" t="s">
        <v>103</v>
      </c>
      <c r="L23" s="108">
        <v>80000</v>
      </c>
      <c r="M23" s="100" t="s">
        <v>320</v>
      </c>
      <c r="N23" s="100" t="s">
        <v>321</v>
      </c>
      <c r="O23" s="108">
        <v>28000</v>
      </c>
      <c r="P23" s="110" t="s">
        <v>2</v>
      </c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</row>
    <row r="24" spans="1:28" s="95" customFormat="1" ht="51">
      <c r="A24" s="107" t="s">
        <v>414</v>
      </c>
      <c r="B24" s="107" t="s">
        <v>105</v>
      </c>
      <c r="C24" s="107" t="s">
        <v>106</v>
      </c>
      <c r="D24" s="107" t="s">
        <v>107</v>
      </c>
      <c r="E24" s="107" t="s">
        <v>165</v>
      </c>
      <c r="F24" s="107" t="s">
        <v>412</v>
      </c>
      <c r="G24" s="114" t="s">
        <v>166</v>
      </c>
      <c r="H24" s="108">
        <v>175000</v>
      </c>
      <c r="I24" s="108">
        <v>105000</v>
      </c>
      <c r="J24" s="108">
        <v>70000</v>
      </c>
      <c r="K24" s="100" t="s">
        <v>103</v>
      </c>
      <c r="L24" s="108" t="s">
        <v>104</v>
      </c>
      <c r="M24" s="100"/>
      <c r="N24" s="100"/>
      <c r="O24" s="100"/>
      <c r="P24" s="109" t="s">
        <v>322</v>
      </c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</row>
    <row r="25" spans="1:28" s="95" customFormat="1" ht="38.25">
      <c r="A25" s="107" t="s">
        <v>415</v>
      </c>
      <c r="B25" s="107" t="s">
        <v>163</v>
      </c>
      <c r="C25" s="107" t="s">
        <v>167</v>
      </c>
      <c r="D25" s="107" t="s">
        <v>323</v>
      </c>
      <c r="E25" s="107" t="s">
        <v>164</v>
      </c>
      <c r="F25" s="107" t="s">
        <v>324</v>
      </c>
      <c r="G25" s="108">
        <v>85</v>
      </c>
      <c r="H25" s="108">
        <v>171612</v>
      </c>
      <c r="I25" s="108">
        <v>90690</v>
      </c>
      <c r="J25" s="108">
        <v>21486</v>
      </c>
      <c r="K25" s="100" t="s">
        <v>103</v>
      </c>
      <c r="L25" s="108">
        <v>84033</v>
      </c>
      <c r="M25" s="100" t="s">
        <v>323</v>
      </c>
      <c r="N25" s="109">
        <v>40280</v>
      </c>
      <c r="O25" s="114">
        <v>15799</v>
      </c>
      <c r="P25" s="109" t="s">
        <v>325</v>
      </c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</row>
    <row r="26" spans="1:28" s="95" customFormat="1" ht="38.25">
      <c r="A26" s="107" t="s">
        <v>416</v>
      </c>
      <c r="B26" s="107" t="s">
        <v>163</v>
      </c>
      <c r="C26" s="107" t="s">
        <v>64</v>
      </c>
      <c r="D26" s="107" t="s">
        <v>65</v>
      </c>
      <c r="E26" s="107" t="s">
        <v>66</v>
      </c>
      <c r="F26" s="107" t="s">
        <v>32</v>
      </c>
      <c r="G26" s="108">
        <v>85</v>
      </c>
      <c r="H26" s="108">
        <v>331726</v>
      </c>
      <c r="I26" s="108">
        <v>281967</v>
      </c>
      <c r="J26" s="108">
        <v>49759</v>
      </c>
      <c r="K26" s="100" t="s">
        <v>103</v>
      </c>
      <c r="L26" s="108" t="s">
        <v>326</v>
      </c>
      <c r="M26" s="100"/>
      <c r="N26" s="100"/>
      <c r="O26" s="100"/>
      <c r="P26" s="108" t="s">
        <v>326</v>
      </c>
      <c r="Q26" s="94"/>
      <c r="R26" s="94"/>
      <c r="S26" s="94"/>
      <c r="T26" s="94"/>
      <c r="U26" s="94"/>
      <c r="V26" s="94"/>
      <c r="W26" s="94"/>
      <c r="X26" s="94"/>
      <c r="Y26" s="94"/>
      <c r="Z26" s="94"/>
      <c r="AA26" s="94"/>
      <c r="AB26" s="94"/>
    </row>
    <row r="27" spans="1:28" s="95" customFormat="1" ht="59.25" customHeight="1">
      <c r="A27" s="107" t="s">
        <v>58</v>
      </c>
      <c r="B27" s="107" t="s">
        <v>402</v>
      </c>
      <c r="C27" s="107" t="s">
        <v>67</v>
      </c>
      <c r="D27" s="107" t="s">
        <v>68</v>
      </c>
      <c r="E27" s="107" t="s">
        <v>69</v>
      </c>
      <c r="F27" s="107" t="s">
        <v>70</v>
      </c>
      <c r="G27" s="122">
        <v>100</v>
      </c>
      <c r="H27" s="122">
        <v>4000</v>
      </c>
      <c r="I27" s="122">
        <v>4000</v>
      </c>
      <c r="J27" s="122">
        <v>0</v>
      </c>
      <c r="K27" s="100"/>
      <c r="L27" s="108">
        <v>4000</v>
      </c>
      <c r="M27" s="100" t="s">
        <v>327</v>
      </c>
      <c r="N27" s="100" t="s">
        <v>328</v>
      </c>
      <c r="O27" s="123">
        <v>4000</v>
      </c>
      <c r="P27" s="110" t="s">
        <v>3</v>
      </c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</row>
    <row r="28" spans="1:28" s="95" customFormat="1" ht="12.75">
      <c r="A28" s="216" t="s">
        <v>98</v>
      </c>
      <c r="B28" s="216"/>
      <c r="C28" s="216"/>
      <c r="D28" s="216"/>
      <c r="E28" s="216"/>
      <c r="F28" s="216"/>
      <c r="G28" s="116"/>
      <c r="H28" s="116">
        <f>SUM(H21+H22+H23+H24+H25+H26+H27)</f>
        <v>880003</v>
      </c>
      <c r="I28" s="116">
        <f>SUM(I21+I22+I23+I24+I25+I26+I27)</f>
        <v>644589</v>
      </c>
      <c r="J28" s="116">
        <f>SUM(J21+J22+J23+J24+J25+J26+J27)</f>
        <v>175978</v>
      </c>
      <c r="K28" s="116"/>
      <c r="L28" s="116">
        <f>SUM(L21+L22+L23+L25+L27)</f>
        <v>238188</v>
      </c>
      <c r="M28" s="116"/>
      <c r="N28" s="116"/>
      <c r="O28" s="116">
        <f>SUM(O21,O22,O23,O24,O25,O26,O27)</f>
        <v>101056</v>
      </c>
      <c r="P28" s="105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</row>
    <row r="29" spans="1:16" s="94" customFormat="1" ht="12.75">
      <c r="A29" s="217" t="s">
        <v>33</v>
      </c>
      <c r="B29" s="217"/>
      <c r="C29" s="217"/>
      <c r="D29" s="217"/>
      <c r="E29" s="217"/>
      <c r="F29" s="217"/>
      <c r="G29" s="220"/>
      <c r="H29" s="220"/>
      <c r="I29" s="220"/>
      <c r="J29" s="220"/>
      <c r="K29" s="220"/>
      <c r="L29" s="119"/>
      <c r="M29" s="119"/>
      <c r="N29" s="119"/>
      <c r="O29" s="119"/>
      <c r="P29" s="120"/>
    </row>
    <row r="30" spans="1:16" s="94" customFormat="1" ht="12.75">
      <c r="A30" s="118" t="s">
        <v>329</v>
      </c>
      <c r="B30" s="217" t="s">
        <v>330</v>
      </c>
      <c r="C30" s="221"/>
      <c r="D30" s="221"/>
      <c r="E30" s="221"/>
      <c r="F30" s="221"/>
      <c r="G30" s="222"/>
      <c r="H30" s="222"/>
      <c r="I30" s="222"/>
      <c r="J30" s="222"/>
      <c r="K30" s="222"/>
      <c r="L30" s="222"/>
      <c r="M30" s="222"/>
      <c r="N30" s="222"/>
      <c r="O30" s="222"/>
      <c r="P30" s="222"/>
    </row>
    <row r="31" spans="1:16" s="94" customFormat="1" ht="12.75">
      <c r="A31" s="118"/>
      <c r="B31" s="118"/>
      <c r="C31" s="125"/>
      <c r="D31" s="125"/>
      <c r="E31" s="125"/>
      <c r="F31" s="125"/>
      <c r="G31" s="120"/>
      <c r="H31" s="120"/>
      <c r="I31" s="120"/>
      <c r="J31" s="120"/>
      <c r="K31" s="120"/>
      <c r="L31" s="120"/>
      <c r="M31" s="120"/>
      <c r="N31" s="120"/>
      <c r="O31" s="120"/>
      <c r="P31" s="120"/>
    </row>
    <row r="32" spans="1:16" s="94" customFormat="1" ht="12.75">
      <c r="A32" s="217" t="s">
        <v>331</v>
      </c>
      <c r="B32" s="217"/>
      <c r="C32" s="217"/>
      <c r="D32" s="217"/>
      <c r="E32" s="118"/>
      <c r="F32" s="118"/>
      <c r="G32" s="119"/>
      <c r="H32" s="119"/>
      <c r="I32" s="119"/>
      <c r="J32" s="119"/>
      <c r="K32" s="119"/>
      <c r="L32" s="119"/>
      <c r="M32" s="119"/>
      <c r="N32" s="119"/>
      <c r="O32" s="119"/>
      <c r="P32" s="120"/>
    </row>
    <row r="33" spans="1:28" s="95" customFormat="1" ht="76.5">
      <c r="A33" s="107" t="s">
        <v>59</v>
      </c>
      <c r="B33" s="107" t="s">
        <v>304</v>
      </c>
      <c r="C33" s="107" t="s">
        <v>332</v>
      </c>
      <c r="D33" s="107" t="s">
        <v>305</v>
      </c>
      <c r="E33" s="107" t="s">
        <v>123</v>
      </c>
      <c r="F33" s="107"/>
      <c r="G33" s="122">
        <v>82</v>
      </c>
      <c r="H33" s="108">
        <v>613</v>
      </c>
      <c r="I33" s="108">
        <v>500</v>
      </c>
      <c r="J33" s="108">
        <v>113</v>
      </c>
      <c r="K33" s="100" t="s">
        <v>306</v>
      </c>
      <c r="L33" s="100" t="s">
        <v>303</v>
      </c>
      <c r="M33" s="100"/>
      <c r="N33" s="126"/>
      <c r="O33" s="104"/>
      <c r="P33" s="100" t="s">
        <v>326</v>
      </c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</row>
    <row r="34" spans="1:28" s="95" customFormat="1" ht="38.25">
      <c r="A34" s="107" t="s">
        <v>386</v>
      </c>
      <c r="B34" s="107" t="s">
        <v>402</v>
      </c>
      <c r="C34" s="107"/>
      <c r="D34" s="107" t="s">
        <v>333</v>
      </c>
      <c r="E34" s="107" t="s">
        <v>301</v>
      </c>
      <c r="F34" s="107" t="s">
        <v>334</v>
      </c>
      <c r="G34" s="122">
        <v>31</v>
      </c>
      <c r="H34" s="108">
        <v>2437</v>
      </c>
      <c r="I34" s="108">
        <v>750</v>
      </c>
      <c r="J34" s="108">
        <v>1687</v>
      </c>
      <c r="K34" s="100" t="s">
        <v>302</v>
      </c>
      <c r="L34" s="100">
        <v>456</v>
      </c>
      <c r="M34" s="100" t="s">
        <v>333</v>
      </c>
      <c r="N34" s="126"/>
      <c r="O34" s="104"/>
      <c r="P34" s="100" t="s">
        <v>2</v>
      </c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</row>
    <row r="35" spans="1:28" s="95" customFormat="1" ht="38.25">
      <c r="A35" s="107" t="s">
        <v>387</v>
      </c>
      <c r="B35" s="107" t="s">
        <v>335</v>
      </c>
      <c r="C35" s="107" t="s">
        <v>336</v>
      </c>
      <c r="D35" s="107"/>
      <c r="E35" s="107" t="s">
        <v>337</v>
      </c>
      <c r="F35" s="107" t="s">
        <v>338</v>
      </c>
      <c r="G35" s="108">
        <v>100</v>
      </c>
      <c r="H35" s="108">
        <v>4601</v>
      </c>
      <c r="I35" s="108">
        <v>4601</v>
      </c>
      <c r="J35" s="108"/>
      <c r="K35" s="100"/>
      <c r="L35" s="108">
        <v>4601</v>
      </c>
      <c r="M35" s="100" t="s">
        <v>339</v>
      </c>
      <c r="N35" s="109">
        <v>40514</v>
      </c>
      <c r="O35" s="127">
        <v>2983</v>
      </c>
      <c r="P35" s="100" t="s">
        <v>340</v>
      </c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</row>
    <row r="36" spans="1:28" s="95" customFormat="1" ht="76.5">
      <c r="A36" s="107" t="s">
        <v>388</v>
      </c>
      <c r="B36" s="107" t="s">
        <v>421</v>
      </c>
      <c r="C36" s="107" t="s">
        <v>341</v>
      </c>
      <c r="D36" s="107"/>
      <c r="E36" s="107" t="s">
        <v>342</v>
      </c>
      <c r="F36" s="107" t="s">
        <v>343</v>
      </c>
      <c r="G36" s="108">
        <v>33</v>
      </c>
      <c r="H36" s="108">
        <v>60971</v>
      </c>
      <c r="I36" s="108">
        <v>20000</v>
      </c>
      <c r="J36" s="108">
        <v>40971</v>
      </c>
      <c r="K36" s="100" t="s">
        <v>306</v>
      </c>
      <c r="L36" s="108" t="s">
        <v>326</v>
      </c>
      <c r="M36" s="100"/>
      <c r="N36" s="126"/>
      <c r="O36" s="104"/>
      <c r="P36" s="108" t="s">
        <v>326</v>
      </c>
      <c r="Q36" s="94"/>
      <c r="R36" s="94"/>
      <c r="S36" s="94"/>
      <c r="T36" s="94"/>
      <c r="U36" s="94"/>
      <c r="V36" s="94"/>
      <c r="W36" s="94"/>
      <c r="X36" s="94"/>
      <c r="Y36" s="94"/>
      <c r="Z36" s="94"/>
      <c r="AA36" s="94"/>
      <c r="AB36" s="94"/>
    </row>
    <row r="37" spans="1:28" s="95" customFormat="1" ht="70.5" customHeight="1">
      <c r="A37" s="107" t="s">
        <v>389</v>
      </c>
      <c r="B37" s="107" t="s">
        <v>163</v>
      </c>
      <c r="C37" s="107" t="s">
        <v>344</v>
      </c>
      <c r="D37" s="107" t="s">
        <v>345</v>
      </c>
      <c r="E37" s="107" t="s">
        <v>346</v>
      </c>
      <c r="F37" s="107" t="s">
        <v>347</v>
      </c>
      <c r="G37" s="108">
        <v>85</v>
      </c>
      <c r="H37" s="108">
        <v>71638</v>
      </c>
      <c r="I37" s="108">
        <v>60860</v>
      </c>
      <c r="J37" s="108">
        <v>10778</v>
      </c>
      <c r="K37" s="100" t="s">
        <v>348</v>
      </c>
      <c r="L37" s="108">
        <v>58087</v>
      </c>
      <c r="M37" s="100" t="s">
        <v>349</v>
      </c>
      <c r="N37" s="109">
        <v>40506</v>
      </c>
      <c r="O37" s="127">
        <v>23235</v>
      </c>
      <c r="P37" s="108" t="s">
        <v>2</v>
      </c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</row>
    <row r="38" spans="1:28" s="95" customFormat="1" ht="78" customHeight="1">
      <c r="A38" s="107" t="s">
        <v>390</v>
      </c>
      <c r="B38" s="107" t="s">
        <v>350</v>
      </c>
      <c r="C38" s="107" t="s">
        <v>351</v>
      </c>
      <c r="D38" s="107" t="s">
        <v>352</v>
      </c>
      <c r="E38" s="107" t="s">
        <v>353</v>
      </c>
      <c r="F38" s="107" t="s">
        <v>353</v>
      </c>
      <c r="G38" s="108">
        <v>81</v>
      </c>
      <c r="H38" s="108">
        <v>28600</v>
      </c>
      <c r="I38" s="108">
        <v>23100</v>
      </c>
      <c r="J38" s="108">
        <v>1050</v>
      </c>
      <c r="K38" s="100" t="s">
        <v>354</v>
      </c>
      <c r="L38" s="108"/>
      <c r="M38" s="128"/>
      <c r="N38" s="126" t="s">
        <v>300</v>
      </c>
      <c r="O38" s="104"/>
      <c r="P38" s="108" t="s">
        <v>303</v>
      </c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</row>
    <row r="39" spans="1:28" s="95" customFormat="1" ht="78" customHeight="1">
      <c r="A39" s="107" t="s">
        <v>391</v>
      </c>
      <c r="B39" s="107" t="s">
        <v>402</v>
      </c>
      <c r="C39" s="107"/>
      <c r="D39" s="107" t="s">
        <v>355</v>
      </c>
      <c r="E39" s="107" t="s">
        <v>356</v>
      </c>
      <c r="F39" s="107" t="s">
        <v>356</v>
      </c>
      <c r="G39" s="108">
        <v>100</v>
      </c>
      <c r="H39" s="108">
        <v>4000</v>
      </c>
      <c r="I39" s="108">
        <v>4000</v>
      </c>
      <c r="J39" s="108">
        <v>0</v>
      </c>
      <c r="K39" s="100"/>
      <c r="L39" s="108">
        <v>4000</v>
      </c>
      <c r="M39" s="100" t="s">
        <v>355</v>
      </c>
      <c r="N39" s="126"/>
      <c r="O39" s="104"/>
      <c r="P39" s="108" t="s">
        <v>110</v>
      </c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</row>
    <row r="40" spans="1:28" s="95" customFormat="1" ht="78" customHeight="1">
      <c r="A40" s="107" t="s">
        <v>392</v>
      </c>
      <c r="B40" s="107" t="s">
        <v>402</v>
      </c>
      <c r="C40" s="107"/>
      <c r="D40" s="107" t="s">
        <v>357</v>
      </c>
      <c r="E40" s="107" t="s">
        <v>358</v>
      </c>
      <c r="F40" s="107" t="s">
        <v>359</v>
      </c>
      <c r="G40" s="108">
        <v>100</v>
      </c>
      <c r="H40" s="108">
        <v>120</v>
      </c>
      <c r="I40" s="108">
        <v>120</v>
      </c>
      <c r="J40" s="108">
        <v>0</v>
      </c>
      <c r="K40" s="100"/>
      <c r="L40" s="108">
        <v>120</v>
      </c>
      <c r="M40" s="100" t="s">
        <v>360</v>
      </c>
      <c r="N40" s="126"/>
      <c r="O40" s="104"/>
      <c r="P40" s="108" t="s">
        <v>110</v>
      </c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</row>
    <row r="41" spans="1:28" s="95" customFormat="1" ht="78" customHeight="1">
      <c r="A41" s="107" t="s">
        <v>191</v>
      </c>
      <c r="B41" s="107" t="s">
        <v>361</v>
      </c>
      <c r="C41" s="107"/>
      <c r="D41" s="107" t="s">
        <v>362</v>
      </c>
      <c r="E41" s="107" t="s">
        <v>363</v>
      </c>
      <c r="F41" s="107" t="s">
        <v>364</v>
      </c>
      <c r="G41" s="108">
        <v>100</v>
      </c>
      <c r="H41" s="108"/>
      <c r="I41" s="108"/>
      <c r="J41" s="108"/>
      <c r="K41" s="100"/>
      <c r="L41" s="108"/>
      <c r="M41" s="100"/>
      <c r="N41" s="126"/>
      <c r="O41" s="104"/>
      <c r="P41" s="108" t="s">
        <v>110</v>
      </c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</row>
    <row r="42" spans="1:28" s="130" customFormat="1" ht="12.75">
      <c r="A42" s="216" t="s">
        <v>365</v>
      </c>
      <c r="B42" s="216"/>
      <c r="C42" s="216"/>
      <c r="D42" s="216"/>
      <c r="E42" s="216"/>
      <c r="F42" s="216"/>
      <c r="G42" s="116"/>
      <c r="H42" s="116">
        <f>SUM(H33:H40)</f>
        <v>172980</v>
      </c>
      <c r="I42" s="116">
        <f>SUM(I33:I40)</f>
        <v>113931</v>
      </c>
      <c r="J42" s="116">
        <f>SUM(J33:J40)</f>
        <v>54599</v>
      </c>
      <c r="K42" s="116"/>
      <c r="L42" s="116">
        <f>SUM(L33:L40)</f>
        <v>67264</v>
      </c>
      <c r="M42" s="116"/>
      <c r="N42" s="116"/>
      <c r="O42" s="116">
        <f>SUM(O33:O38)</f>
        <v>26218</v>
      </c>
      <c r="P42" s="117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</row>
    <row r="43" spans="1:16" s="94" customFormat="1" ht="12.75">
      <c r="A43" s="118"/>
      <c r="B43" s="125"/>
      <c r="C43" s="125"/>
      <c r="D43" s="125"/>
      <c r="E43" s="125"/>
      <c r="F43" s="125"/>
      <c r="G43" s="120"/>
      <c r="H43" s="120"/>
      <c r="I43" s="120"/>
      <c r="J43" s="120"/>
      <c r="K43" s="120"/>
      <c r="L43" s="120"/>
      <c r="M43" s="120"/>
      <c r="N43" s="120"/>
      <c r="O43" s="120"/>
      <c r="P43" s="120"/>
    </row>
    <row r="44" spans="1:16" s="94" customFormat="1" ht="12.75">
      <c r="A44" s="217" t="s">
        <v>99</v>
      </c>
      <c r="B44" s="217"/>
      <c r="C44" s="217"/>
      <c r="D44" s="217"/>
      <c r="E44" s="217"/>
      <c r="F44" s="217"/>
      <c r="G44" s="220"/>
      <c r="H44" s="119"/>
      <c r="I44" s="119"/>
      <c r="J44" s="119"/>
      <c r="K44" s="119"/>
      <c r="L44" s="119"/>
      <c r="M44" s="119"/>
      <c r="N44" s="119"/>
      <c r="O44" s="119"/>
      <c r="P44" s="120"/>
    </row>
    <row r="45" spans="1:28" s="95" customFormat="1" ht="51">
      <c r="A45" s="107" t="s">
        <v>192</v>
      </c>
      <c r="B45" s="107" t="s">
        <v>366</v>
      </c>
      <c r="C45" s="107"/>
      <c r="D45" s="107" t="s">
        <v>367</v>
      </c>
      <c r="E45" s="107" t="s">
        <v>368</v>
      </c>
      <c r="F45" s="107" t="s">
        <v>369</v>
      </c>
      <c r="G45" s="108">
        <v>100</v>
      </c>
      <c r="H45" s="108">
        <v>3106</v>
      </c>
      <c r="I45" s="108">
        <v>3106</v>
      </c>
      <c r="J45" s="108">
        <v>0</v>
      </c>
      <c r="K45" s="108"/>
      <c r="L45" s="108">
        <v>3106</v>
      </c>
      <c r="M45" s="100" t="s">
        <v>370</v>
      </c>
      <c r="N45" s="110">
        <v>40504</v>
      </c>
      <c r="O45" s="108">
        <v>1087</v>
      </c>
      <c r="P45" s="110" t="s">
        <v>110</v>
      </c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</row>
    <row r="46" spans="1:28" s="95" customFormat="1" ht="12.75">
      <c r="A46" s="216" t="s">
        <v>371</v>
      </c>
      <c r="B46" s="216"/>
      <c r="C46" s="216"/>
      <c r="D46" s="216"/>
      <c r="E46" s="216"/>
      <c r="F46" s="216"/>
      <c r="G46" s="116"/>
      <c r="H46" s="116">
        <v>3106</v>
      </c>
      <c r="I46" s="116">
        <v>3106</v>
      </c>
      <c r="J46" s="116">
        <v>0</v>
      </c>
      <c r="K46" s="116">
        <f>K45</f>
        <v>0</v>
      </c>
      <c r="L46" s="116">
        <f>SUM(L45)</f>
        <v>3106</v>
      </c>
      <c r="M46" s="115"/>
      <c r="N46" s="115"/>
      <c r="O46" s="116">
        <f>SUM(O45)</f>
        <v>1087</v>
      </c>
      <c r="P46" s="131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</row>
    <row r="47" spans="1:28" s="133" customFormat="1" ht="12.75">
      <c r="A47" s="118"/>
      <c r="B47" s="118"/>
      <c r="C47" s="118"/>
      <c r="D47" s="118"/>
      <c r="E47" s="118"/>
      <c r="F47" s="118"/>
      <c r="G47" s="119"/>
      <c r="H47" s="119"/>
      <c r="I47" s="119"/>
      <c r="J47" s="119"/>
      <c r="K47" s="119"/>
      <c r="L47" s="119"/>
      <c r="M47" s="119"/>
      <c r="N47" s="119"/>
      <c r="O47" s="119"/>
      <c r="P47" s="132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</row>
    <row r="48" spans="1:28" s="134" customFormat="1" ht="12.75">
      <c r="A48" s="118"/>
      <c r="B48" s="118"/>
      <c r="C48" s="118"/>
      <c r="D48" s="118"/>
      <c r="E48" s="118"/>
      <c r="F48" s="118"/>
      <c r="G48" s="119"/>
      <c r="H48" s="119"/>
      <c r="I48" s="119"/>
      <c r="J48" s="119"/>
      <c r="K48" s="119"/>
      <c r="L48" s="119"/>
      <c r="M48" s="119"/>
      <c r="N48" s="119"/>
      <c r="O48" s="119"/>
      <c r="P48" s="132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</row>
    <row r="49" spans="1:16" s="94" customFormat="1" ht="12.75">
      <c r="A49" s="223" t="s">
        <v>372</v>
      </c>
      <c r="B49" s="223"/>
      <c r="C49" s="223"/>
      <c r="D49" s="223"/>
      <c r="E49" s="118"/>
      <c r="F49" s="118"/>
      <c r="G49" s="119"/>
      <c r="H49" s="119"/>
      <c r="I49" s="119"/>
      <c r="J49" s="119"/>
      <c r="K49" s="119"/>
      <c r="L49" s="119"/>
      <c r="M49" s="119"/>
      <c r="N49" s="119"/>
      <c r="O49" s="119"/>
      <c r="P49" s="132"/>
    </row>
    <row r="50" spans="1:16" s="94" customFormat="1" ht="12.75">
      <c r="A50" s="217" t="s">
        <v>373</v>
      </c>
      <c r="B50" s="217"/>
      <c r="C50" s="217"/>
      <c r="D50" s="217"/>
      <c r="E50" s="118"/>
      <c r="F50" s="118"/>
      <c r="G50" s="119"/>
      <c r="H50" s="119"/>
      <c r="I50" s="119"/>
      <c r="J50" s="119"/>
      <c r="K50" s="119"/>
      <c r="L50" s="119"/>
      <c r="M50" s="119"/>
      <c r="N50" s="119"/>
      <c r="O50" s="119"/>
      <c r="P50" s="132"/>
    </row>
    <row r="51" spans="1:28" s="95" customFormat="1" ht="102">
      <c r="A51" s="107" t="s">
        <v>193</v>
      </c>
      <c r="B51" s="107" t="s">
        <v>374</v>
      </c>
      <c r="C51" s="107"/>
      <c r="D51" s="107"/>
      <c r="E51" s="107" t="s">
        <v>34</v>
      </c>
      <c r="F51" s="107" t="s">
        <v>35</v>
      </c>
      <c r="G51" s="108">
        <v>100</v>
      </c>
      <c r="H51" s="108">
        <v>330</v>
      </c>
      <c r="I51" s="108">
        <v>330</v>
      </c>
      <c r="J51" s="108">
        <v>0</v>
      </c>
      <c r="K51" s="108"/>
      <c r="L51" s="108">
        <v>330</v>
      </c>
      <c r="M51" s="108" t="s">
        <v>36</v>
      </c>
      <c r="N51" s="114" t="s">
        <v>72</v>
      </c>
      <c r="O51" s="108"/>
      <c r="P51" s="110" t="s">
        <v>2</v>
      </c>
      <c r="Q51" s="94"/>
      <c r="R51" s="94"/>
      <c r="S51" s="94"/>
      <c r="T51" s="94"/>
      <c r="U51" s="94"/>
      <c r="V51" s="94"/>
      <c r="W51" s="94"/>
      <c r="X51" s="94"/>
      <c r="Y51" s="94"/>
      <c r="Z51" s="94"/>
      <c r="AA51" s="94"/>
      <c r="AB51" s="94"/>
    </row>
    <row r="52" spans="1:28" s="95" customFormat="1" ht="38.25">
      <c r="A52" s="107" t="s">
        <v>194</v>
      </c>
      <c r="B52" s="107" t="s">
        <v>374</v>
      </c>
      <c r="C52" s="107"/>
      <c r="D52" s="107">
        <v>1290</v>
      </c>
      <c r="E52" s="107" t="s">
        <v>73</v>
      </c>
      <c r="F52" s="107" t="s">
        <v>74</v>
      </c>
      <c r="G52" s="108">
        <v>100</v>
      </c>
      <c r="H52" s="108">
        <v>125</v>
      </c>
      <c r="I52" s="108">
        <v>125</v>
      </c>
      <c r="J52" s="108">
        <v>0</v>
      </c>
      <c r="K52" s="108"/>
      <c r="L52" s="108">
        <v>125</v>
      </c>
      <c r="M52" s="108" t="s">
        <v>75</v>
      </c>
      <c r="N52" s="110">
        <v>40248</v>
      </c>
      <c r="O52" s="108">
        <v>125</v>
      </c>
      <c r="P52" s="110" t="s">
        <v>3</v>
      </c>
      <c r="Q52" s="94"/>
      <c r="R52" s="94"/>
      <c r="S52" s="94"/>
      <c r="T52" s="94"/>
      <c r="U52" s="94"/>
      <c r="V52" s="94"/>
      <c r="W52" s="94"/>
      <c r="X52" s="94"/>
      <c r="Y52" s="94"/>
      <c r="Z52" s="94"/>
      <c r="AA52" s="94"/>
      <c r="AB52" s="94"/>
    </row>
    <row r="53" spans="1:28" s="95" customFormat="1" ht="12.75">
      <c r="A53" s="216" t="s">
        <v>76</v>
      </c>
      <c r="B53" s="216"/>
      <c r="C53" s="216"/>
      <c r="D53" s="216"/>
      <c r="E53" s="216"/>
      <c r="F53" s="216"/>
      <c r="G53" s="116"/>
      <c r="H53" s="116">
        <v>455</v>
      </c>
      <c r="I53" s="116">
        <v>455</v>
      </c>
      <c r="J53" s="116">
        <v>0</v>
      </c>
      <c r="K53" s="116">
        <v>0</v>
      </c>
      <c r="L53" s="116">
        <v>455</v>
      </c>
      <c r="M53" s="116">
        <v>0</v>
      </c>
      <c r="N53" s="116"/>
      <c r="O53" s="116">
        <v>125</v>
      </c>
      <c r="P53" s="116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4"/>
    </row>
    <row r="54" spans="1:16" s="94" customFormat="1" ht="12.75">
      <c r="A54" s="118"/>
      <c r="B54" s="118"/>
      <c r="C54" s="118"/>
      <c r="D54" s="118"/>
      <c r="E54" s="118"/>
      <c r="F54" s="118"/>
      <c r="G54" s="135"/>
      <c r="H54" s="135"/>
      <c r="I54" s="135"/>
      <c r="J54" s="135"/>
      <c r="K54" s="135"/>
      <c r="L54" s="135"/>
      <c r="M54" s="135"/>
      <c r="N54" s="135"/>
      <c r="O54" s="135"/>
      <c r="P54" s="136"/>
    </row>
    <row r="55" spans="1:16" s="94" customFormat="1" ht="12.75">
      <c r="A55" s="118"/>
      <c r="B55" s="118"/>
      <c r="C55" s="118"/>
      <c r="D55" s="118"/>
      <c r="E55" s="118"/>
      <c r="F55" s="118"/>
      <c r="G55" s="135"/>
      <c r="H55" s="135"/>
      <c r="I55" s="135"/>
      <c r="J55" s="135"/>
      <c r="K55" s="135"/>
      <c r="L55" s="135"/>
      <c r="M55" s="135"/>
      <c r="N55" s="135"/>
      <c r="O55" s="135"/>
      <c r="P55" s="136"/>
    </row>
    <row r="56" spans="1:16" s="94" customFormat="1" ht="12.75">
      <c r="A56" s="118"/>
      <c r="B56" s="118"/>
      <c r="C56" s="118"/>
      <c r="D56" s="118"/>
      <c r="E56" s="118"/>
      <c r="F56" s="118"/>
      <c r="G56" s="135"/>
      <c r="H56" s="135"/>
      <c r="I56" s="135"/>
      <c r="J56" s="135"/>
      <c r="K56" s="135"/>
      <c r="L56" s="135"/>
      <c r="M56" s="135"/>
      <c r="N56" s="135"/>
      <c r="O56" s="135"/>
      <c r="P56" s="136"/>
    </row>
    <row r="57" spans="1:16" s="94" customFormat="1" ht="12.75">
      <c r="A57" s="118"/>
      <c r="B57" s="118"/>
      <c r="C57" s="118"/>
      <c r="D57" s="118"/>
      <c r="E57" s="118"/>
      <c r="F57" s="118"/>
      <c r="G57" s="135"/>
      <c r="H57" s="135"/>
      <c r="I57" s="135"/>
      <c r="J57" s="135"/>
      <c r="K57" s="135"/>
      <c r="L57" s="135"/>
      <c r="M57" s="135"/>
      <c r="N57" s="135"/>
      <c r="O57" s="135"/>
      <c r="P57" s="136"/>
    </row>
    <row r="58" spans="1:16" s="94" customFormat="1" ht="12.75">
      <c r="A58" s="118"/>
      <c r="B58" s="118"/>
      <c r="C58" s="118"/>
      <c r="D58" s="118"/>
      <c r="E58" s="118"/>
      <c r="F58" s="118"/>
      <c r="G58" s="119"/>
      <c r="H58" s="119"/>
      <c r="I58" s="119"/>
      <c r="J58" s="119"/>
      <c r="K58" s="119"/>
      <c r="L58" s="119"/>
      <c r="M58" s="119"/>
      <c r="N58" s="119"/>
      <c r="O58" s="119"/>
      <c r="P58" s="137"/>
    </row>
    <row r="59" spans="1:16" s="94" customFormat="1" ht="12.75">
      <c r="A59" s="118"/>
      <c r="B59" s="118"/>
      <c r="C59" s="118"/>
      <c r="D59" s="118"/>
      <c r="E59" s="118"/>
      <c r="F59" s="118"/>
      <c r="G59" s="119"/>
      <c r="H59" s="119"/>
      <c r="I59" s="119"/>
      <c r="J59" s="119"/>
      <c r="K59" s="119"/>
      <c r="L59" s="119"/>
      <c r="M59" s="119"/>
      <c r="N59" s="119"/>
      <c r="O59" s="119"/>
      <c r="P59" s="132"/>
    </row>
    <row r="60" spans="1:16" s="94" customFormat="1" ht="12.75">
      <c r="A60" s="217" t="s">
        <v>403</v>
      </c>
      <c r="B60" s="217"/>
      <c r="C60" s="217"/>
      <c r="D60" s="217"/>
      <c r="E60" s="217"/>
      <c r="F60" s="217"/>
      <c r="G60" s="119"/>
      <c r="H60" s="119"/>
      <c r="I60" s="119"/>
      <c r="J60" s="119"/>
      <c r="K60" s="138"/>
      <c r="L60" s="119"/>
      <c r="M60" s="120"/>
      <c r="N60" s="120"/>
      <c r="O60" s="120"/>
      <c r="P60" s="132"/>
    </row>
    <row r="61" spans="1:16" s="94" customFormat="1" ht="12.75">
      <c r="A61" s="217" t="s">
        <v>373</v>
      </c>
      <c r="B61" s="217"/>
      <c r="C61" s="217"/>
      <c r="D61" s="217"/>
      <c r="E61" s="118"/>
      <c r="F61" s="118"/>
      <c r="G61" s="119"/>
      <c r="H61" s="119"/>
      <c r="I61" s="119"/>
      <c r="J61" s="119"/>
      <c r="K61" s="124"/>
      <c r="L61" s="119"/>
      <c r="M61" s="139"/>
      <c r="N61" s="139"/>
      <c r="O61" s="124"/>
      <c r="P61" s="132"/>
    </row>
    <row r="62" spans="1:28" s="95" customFormat="1" ht="38.25">
      <c r="A62" s="107" t="s">
        <v>195</v>
      </c>
      <c r="B62" s="107" t="s">
        <v>42</v>
      </c>
      <c r="C62" s="107"/>
      <c r="D62" s="107" t="s">
        <v>77</v>
      </c>
      <c r="E62" s="107" t="s">
        <v>78</v>
      </c>
      <c r="F62" s="107" t="s">
        <v>79</v>
      </c>
      <c r="G62" s="108">
        <v>100</v>
      </c>
      <c r="H62" s="108">
        <v>5168</v>
      </c>
      <c r="I62" s="108">
        <v>5168</v>
      </c>
      <c r="J62" s="108">
        <v>0</v>
      </c>
      <c r="K62" s="100"/>
      <c r="L62" s="115">
        <v>4715</v>
      </c>
      <c r="M62" s="140"/>
      <c r="N62" s="140" t="s">
        <v>80</v>
      </c>
      <c r="O62" s="108">
        <v>4715</v>
      </c>
      <c r="P62" s="141" t="s">
        <v>3</v>
      </c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</row>
    <row r="63" spans="1:28" s="95" customFormat="1" ht="38.25">
      <c r="A63" s="107" t="s">
        <v>196</v>
      </c>
      <c r="B63" s="107" t="s">
        <v>117</v>
      </c>
      <c r="C63" s="107"/>
      <c r="D63" s="107" t="s">
        <v>118</v>
      </c>
      <c r="E63" s="107" t="s">
        <v>119</v>
      </c>
      <c r="F63" s="107" t="s">
        <v>233</v>
      </c>
      <c r="G63" s="108">
        <v>50</v>
      </c>
      <c r="H63" s="108">
        <v>6670</v>
      </c>
      <c r="I63" s="108">
        <v>3335</v>
      </c>
      <c r="J63" s="108">
        <v>3335</v>
      </c>
      <c r="K63" s="100"/>
      <c r="L63" s="108">
        <v>3335</v>
      </c>
      <c r="M63" s="100" t="s">
        <v>118</v>
      </c>
      <c r="N63" s="109" t="s">
        <v>81</v>
      </c>
      <c r="O63" s="108">
        <v>3335</v>
      </c>
      <c r="P63" s="141" t="s">
        <v>3</v>
      </c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</row>
    <row r="64" spans="1:28" s="95" customFormat="1" ht="12.75">
      <c r="A64" s="216" t="s">
        <v>82</v>
      </c>
      <c r="B64" s="216"/>
      <c r="C64" s="216"/>
      <c r="D64" s="216"/>
      <c r="E64" s="216"/>
      <c r="F64" s="216"/>
      <c r="G64" s="142"/>
      <c r="H64" s="142">
        <f>H63+H62</f>
        <v>11838</v>
      </c>
      <c r="I64" s="142">
        <f>I63+I62</f>
        <v>8503</v>
      </c>
      <c r="J64" s="142">
        <f>J63+J62</f>
        <v>3335</v>
      </c>
      <c r="K64" s="142"/>
      <c r="L64" s="142">
        <f>L63+L62</f>
        <v>8050</v>
      </c>
      <c r="M64" s="142"/>
      <c r="N64" s="142"/>
      <c r="O64" s="142">
        <f>O63+O62</f>
        <v>8050</v>
      </c>
      <c r="P64" s="143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</row>
    <row r="65" spans="1:16" s="94" customFormat="1" ht="12.75">
      <c r="A65" s="118"/>
      <c r="B65" s="118"/>
      <c r="C65" s="118"/>
      <c r="D65" s="118"/>
      <c r="E65" s="118"/>
      <c r="F65" s="118"/>
      <c r="G65" s="144"/>
      <c r="H65" s="144"/>
      <c r="I65" s="144"/>
      <c r="J65" s="144"/>
      <c r="K65" s="124"/>
      <c r="L65" s="144"/>
      <c r="M65" s="124"/>
      <c r="N65" s="145"/>
      <c r="O65" s="144"/>
      <c r="P65" s="146"/>
    </row>
    <row r="66" spans="1:16" s="94" customFormat="1" ht="12.75">
      <c r="A66" s="118"/>
      <c r="B66" s="118"/>
      <c r="C66" s="118"/>
      <c r="D66" s="118"/>
      <c r="E66" s="118"/>
      <c r="F66" s="118"/>
      <c r="G66" s="144"/>
      <c r="H66" s="144"/>
      <c r="I66" s="144"/>
      <c r="J66" s="144"/>
      <c r="K66" s="124"/>
      <c r="L66" s="144"/>
      <c r="M66" s="124"/>
      <c r="N66" s="145"/>
      <c r="O66" s="144"/>
      <c r="P66" s="146"/>
    </row>
    <row r="67" spans="1:28" s="133" customFormat="1" ht="12.75">
      <c r="A67" s="223" t="s">
        <v>331</v>
      </c>
      <c r="B67" s="221"/>
      <c r="C67" s="221"/>
      <c r="D67" s="221"/>
      <c r="E67" s="221"/>
      <c r="F67" s="221"/>
      <c r="G67" s="222"/>
      <c r="H67" s="222"/>
      <c r="I67" s="222"/>
      <c r="J67" s="222"/>
      <c r="K67" s="222"/>
      <c r="L67" s="222"/>
      <c r="M67" s="222"/>
      <c r="N67" s="222"/>
      <c r="O67" s="222"/>
      <c r="P67" s="222"/>
      <c r="Q67" s="94"/>
      <c r="R67" s="94"/>
      <c r="S67" s="94"/>
      <c r="T67" s="94"/>
      <c r="U67" s="94"/>
      <c r="V67" s="94"/>
      <c r="W67" s="94"/>
      <c r="X67" s="94"/>
      <c r="Y67" s="94"/>
      <c r="Z67" s="94"/>
      <c r="AA67" s="94"/>
      <c r="AB67" s="94"/>
    </row>
    <row r="68" spans="1:28" s="95" customFormat="1" ht="38.25">
      <c r="A68" s="107" t="s">
        <v>197</v>
      </c>
      <c r="B68" s="107" t="s">
        <v>42</v>
      </c>
      <c r="C68" s="107"/>
      <c r="D68" s="107" t="s">
        <v>83</v>
      </c>
      <c r="E68" s="107" t="s">
        <v>78</v>
      </c>
      <c r="F68" s="107" t="s">
        <v>84</v>
      </c>
      <c r="G68" s="108">
        <v>100</v>
      </c>
      <c r="H68" s="108">
        <v>5200</v>
      </c>
      <c r="I68" s="108">
        <v>5200</v>
      </c>
      <c r="J68" s="108">
        <v>0</v>
      </c>
      <c r="K68" s="100"/>
      <c r="L68" s="108">
        <v>1004</v>
      </c>
      <c r="M68" s="100"/>
      <c r="N68" s="109">
        <v>40438</v>
      </c>
      <c r="O68" s="108">
        <v>1004</v>
      </c>
      <c r="P68" s="114" t="s">
        <v>85</v>
      </c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</row>
    <row r="69" spans="1:28" s="95" customFormat="1" ht="38.25">
      <c r="A69" s="107" t="s">
        <v>422</v>
      </c>
      <c r="B69" s="107" t="s">
        <v>42</v>
      </c>
      <c r="C69" s="107"/>
      <c r="D69" s="107"/>
      <c r="E69" s="107" t="s">
        <v>86</v>
      </c>
      <c r="F69" s="107" t="s">
        <v>86</v>
      </c>
      <c r="G69" s="108">
        <v>100</v>
      </c>
      <c r="H69" s="108">
        <v>320</v>
      </c>
      <c r="I69" s="108">
        <v>320</v>
      </c>
      <c r="J69" s="108">
        <v>0</v>
      </c>
      <c r="K69" s="100"/>
      <c r="L69" s="108" t="s">
        <v>87</v>
      </c>
      <c r="M69" s="100"/>
      <c r="N69" s="109"/>
      <c r="O69" s="147">
        <v>0</v>
      </c>
      <c r="P69" s="108" t="s">
        <v>87</v>
      </c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</row>
    <row r="70" spans="1:28" s="95" customFormat="1" ht="38.25">
      <c r="A70" s="107" t="s">
        <v>423</v>
      </c>
      <c r="B70" s="107" t="s">
        <v>88</v>
      </c>
      <c r="C70" s="107"/>
      <c r="D70" s="107"/>
      <c r="E70" s="107" t="s">
        <v>89</v>
      </c>
      <c r="F70" s="107"/>
      <c r="G70" s="108">
        <v>100</v>
      </c>
      <c r="H70" s="108">
        <v>796</v>
      </c>
      <c r="I70" s="108">
        <v>796</v>
      </c>
      <c r="J70" s="108">
        <v>0</v>
      </c>
      <c r="K70" s="100"/>
      <c r="L70" s="108">
        <v>200</v>
      </c>
      <c r="M70" s="100"/>
      <c r="N70" s="109"/>
      <c r="O70" s="147"/>
      <c r="P70" s="114" t="s">
        <v>90</v>
      </c>
      <c r="Q70" s="94"/>
      <c r="R70" s="94"/>
      <c r="S70" s="94"/>
      <c r="T70" s="94"/>
      <c r="U70" s="94"/>
      <c r="V70" s="94"/>
      <c r="W70" s="94"/>
      <c r="X70" s="94"/>
      <c r="Y70" s="94"/>
      <c r="Z70" s="94"/>
      <c r="AA70" s="94"/>
      <c r="AB70" s="94"/>
    </row>
    <row r="71" spans="1:28" s="95" customFormat="1" ht="38.25">
      <c r="A71" s="107" t="s">
        <v>424</v>
      </c>
      <c r="B71" s="107" t="s">
        <v>88</v>
      </c>
      <c r="C71" s="107"/>
      <c r="D71" s="107"/>
      <c r="E71" s="107" t="s">
        <v>91</v>
      </c>
      <c r="F71" s="107"/>
      <c r="G71" s="108">
        <v>100</v>
      </c>
      <c r="H71" s="108">
        <v>160</v>
      </c>
      <c r="I71" s="108">
        <v>160</v>
      </c>
      <c r="J71" s="108">
        <v>0</v>
      </c>
      <c r="K71" s="100"/>
      <c r="L71" s="108">
        <v>160</v>
      </c>
      <c r="M71" s="100"/>
      <c r="N71" s="109"/>
      <c r="O71" s="147"/>
      <c r="P71" s="114" t="s">
        <v>92</v>
      </c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</row>
    <row r="72" spans="1:28" s="95" customFormat="1" ht="12.75">
      <c r="A72" s="216" t="s">
        <v>93</v>
      </c>
      <c r="B72" s="216"/>
      <c r="C72" s="216"/>
      <c r="D72" s="216"/>
      <c r="E72" s="216"/>
      <c r="F72" s="216"/>
      <c r="G72" s="116"/>
      <c r="H72" s="116">
        <f>SUM(H68:H71)</f>
        <v>6476</v>
      </c>
      <c r="I72" s="116">
        <f>SUM(I68:I71)</f>
        <v>6476</v>
      </c>
      <c r="J72" s="116">
        <v>0</v>
      </c>
      <c r="K72" s="116"/>
      <c r="L72" s="116">
        <f>L68+L70+L71</f>
        <v>1364</v>
      </c>
      <c r="M72" s="116"/>
      <c r="N72" s="116"/>
      <c r="O72" s="148">
        <f>SUM(O68:O71)</f>
        <v>1004</v>
      </c>
      <c r="P72" s="117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</row>
    <row r="73" spans="1:16" s="94" customFormat="1" ht="12.75">
      <c r="A73" s="118"/>
      <c r="B73" s="118"/>
      <c r="C73" s="118"/>
      <c r="D73" s="118"/>
      <c r="E73" s="118"/>
      <c r="F73" s="118"/>
      <c r="G73" s="137"/>
      <c r="H73" s="137"/>
      <c r="I73" s="137"/>
      <c r="J73" s="137"/>
      <c r="K73" s="137"/>
      <c r="L73" s="137"/>
      <c r="M73" s="137"/>
      <c r="N73" s="137"/>
      <c r="O73" s="137"/>
      <c r="P73" s="105"/>
    </row>
    <row r="74" spans="1:28" s="95" customFormat="1" ht="12.75">
      <c r="A74" s="106" t="s">
        <v>94</v>
      </c>
      <c r="B74" s="106"/>
      <c r="C74" s="106"/>
      <c r="D74" s="106"/>
      <c r="E74" s="106"/>
      <c r="F74" s="106"/>
      <c r="G74" s="115"/>
      <c r="H74" s="148">
        <f>SUM(H18+H28+H42+H46+H53+H64+H72)</f>
        <v>2061603</v>
      </c>
      <c r="I74" s="148">
        <f>SUM(I18+I28+I42+I46+I53+I64+I72)</f>
        <v>1283925.8</v>
      </c>
      <c r="J74" s="148">
        <f>SUM(J18+J28+J42+J46+J53+J64+J72)</f>
        <v>713791.2</v>
      </c>
      <c r="K74" s="116"/>
      <c r="L74" s="148">
        <f>SUM(L18+L28+L42+L46+L53+L64+L72)</f>
        <v>806615</v>
      </c>
      <c r="M74" s="116"/>
      <c r="N74" s="116"/>
      <c r="O74" s="148">
        <f>SUM(O18+O28+O42+O46+O53+O64+O72)</f>
        <v>319027</v>
      </c>
      <c r="P74" s="105"/>
      <c r="Q74" s="94"/>
      <c r="R74" s="94"/>
      <c r="S74" s="94"/>
      <c r="T74" s="94"/>
      <c r="U74" s="94"/>
      <c r="V74" s="94"/>
      <c r="W74" s="94"/>
      <c r="X74" s="94"/>
      <c r="Y74" s="94"/>
      <c r="Z74" s="94"/>
      <c r="AA74" s="94"/>
      <c r="AB74" s="94"/>
    </row>
  </sheetData>
  <mergeCells count="56">
    <mergeCell ref="A67:P67"/>
    <mergeCell ref="A72:F72"/>
    <mergeCell ref="L1:P1"/>
    <mergeCell ref="A53:F53"/>
    <mergeCell ref="A60:F60"/>
    <mergeCell ref="A61:D61"/>
    <mergeCell ref="A64:F64"/>
    <mergeCell ref="A44:G44"/>
    <mergeCell ref="A46:F46"/>
    <mergeCell ref="A49:D49"/>
    <mergeCell ref="A50:D50"/>
    <mergeCell ref="A29:K29"/>
    <mergeCell ref="B30:P30"/>
    <mergeCell ref="A32:D32"/>
    <mergeCell ref="A42:F42"/>
    <mergeCell ref="P16:P17"/>
    <mergeCell ref="A18:F18"/>
    <mergeCell ref="A20:D20"/>
    <mergeCell ref="A28:F28"/>
    <mergeCell ref="L16:L17"/>
    <mergeCell ref="M16:M17"/>
    <mergeCell ref="N16:N17"/>
    <mergeCell ref="O16:O17"/>
    <mergeCell ref="H16:H17"/>
    <mergeCell ref="I16:I17"/>
    <mergeCell ref="O6:O7"/>
    <mergeCell ref="P6:P7"/>
    <mergeCell ref="L6:L7"/>
    <mergeCell ref="M6:M7"/>
    <mergeCell ref="N6:N7"/>
    <mergeCell ref="A14:D14"/>
    <mergeCell ref="A16:A17"/>
    <mergeCell ref="B16:B17"/>
    <mergeCell ref="C16:C17"/>
    <mergeCell ref="D16:D17"/>
    <mergeCell ref="E16:E17"/>
    <mergeCell ref="F16:F17"/>
    <mergeCell ref="G16:G17"/>
    <mergeCell ref="K6:K7"/>
    <mergeCell ref="G6:G7"/>
    <mergeCell ref="H6:H7"/>
    <mergeCell ref="I6:I7"/>
    <mergeCell ref="J6:J7"/>
    <mergeCell ref="J16:J17"/>
    <mergeCell ref="K16:K17"/>
    <mergeCell ref="A6:A7"/>
    <mergeCell ref="B6:B7"/>
    <mergeCell ref="C6:C7"/>
    <mergeCell ref="D6:F6"/>
    <mergeCell ref="A4:O4"/>
    <mergeCell ref="A1:C1"/>
    <mergeCell ref="D1:F1"/>
    <mergeCell ref="G1:I1"/>
    <mergeCell ref="J1:K1"/>
    <mergeCell ref="A2:P2"/>
    <mergeCell ref="A3:P3"/>
  </mergeCells>
  <printOptions/>
  <pageMargins left="0.3937007874015748" right="0.3937007874015748" top="0.5905511811023623" bottom="0.5905511811023623" header="0.5118110236220472" footer="0.5118110236220472"/>
  <pageSetup fitToHeight="4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H27"/>
  <sheetViews>
    <sheetView workbookViewId="0" topLeftCell="A1">
      <selection activeCell="C11" sqref="C11"/>
    </sheetView>
  </sheetViews>
  <sheetFormatPr defaultColWidth="9.140625" defaultRowHeight="12.75"/>
  <cols>
    <col min="1" max="1" width="5.140625" style="3" customWidth="1"/>
    <col min="2" max="2" width="50.00390625" style="3" customWidth="1"/>
    <col min="3" max="3" width="14.57421875" style="3" customWidth="1"/>
    <col min="4" max="4" width="13.8515625" style="3" customWidth="1"/>
    <col min="5" max="5" width="13.57421875" style="3" customWidth="1"/>
    <col min="6" max="6" width="14.421875" style="3" customWidth="1"/>
    <col min="7" max="7" width="15.7109375" style="3" customWidth="1"/>
    <col min="8" max="8" width="12.7109375" style="3" customWidth="1"/>
    <col min="9" max="16384" width="9.140625" style="3" customWidth="1"/>
  </cols>
  <sheetData>
    <row r="1" spans="2:8" ht="15.75">
      <c r="B1" s="184" t="s">
        <v>48</v>
      </c>
      <c r="C1" s="184"/>
      <c r="D1" s="184"/>
      <c r="E1" s="184"/>
      <c r="F1" s="184"/>
      <c r="G1" s="184"/>
      <c r="H1" s="152"/>
    </row>
    <row r="2" spans="2:7" ht="15.75">
      <c r="B2" s="180" t="s">
        <v>410</v>
      </c>
      <c r="C2" s="180"/>
      <c r="D2" s="180"/>
      <c r="E2" s="180"/>
      <c r="F2" s="180"/>
      <c r="G2" s="180"/>
    </row>
    <row r="3" spans="2:7" s="6" customFormat="1" ht="15.75">
      <c r="B3" s="180" t="s">
        <v>124</v>
      </c>
      <c r="C3" s="180"/>
      <c r="D3" s="180"/>
      <c r="E3" s="180"/>
      <c r="F3" s="180"/>
      <c r="G3" s="180"/>
    </row>
    <row r="4" spans="2:8" ht="15.75">
      <c r="B4" s="180" t="s">
        <v>417</v>
      </c>
      <c r="C4" s="180"/>
      <c r="D4" s="180"/>
      <c r="E4" s="180"/>
      <c r="F4" s="180"/>
      <c r="G4" s="180"/>
      <c r="H4" s="17"/>
    </row>
    <row r="5" spans="2:8" ht="15.75">
      <c r="B5" s="180" t="s">
        <v>9</v>
      </c>
      <c r="C5" s="180"/>
      <c r="D5" s="180"/>
      <c r="E5" s="180"/>
      <c r="F5" s="180"/>
      <c r="G5" s="180"/>
      <c r="H5" s="17"/>
    </row>
    <row r="6" spans="2:8" ht="15.75">
      <c r="B6" s="55"/>
      <c r="C6" s="55"/>
      <c r="D6" s="55"/>
      <c r="E6" s="55"/>
      <c r="F6" s="55"/>
      <c r="G6" s="55"/>
      <c r="H6" s="17"/>
    </row>
    <row r="7" spans="1:7" ht="15.75">
      <c r="A7" s="179"/>
      <c r="B7" s="58" t="s">
        <v>168</v>
      </c>
      <c r="C7" s="58" t="s">
        <v>169</v>
      </c>
      <c r="D7" s="58" t="s">
        <v>170</v>
      </c>
      <c r="E7" s="58" t="s">
        <v>171</v>
      </c>
      <c r="F7" s="58" t="s">
        <v>172</v>
      </c>
      <c r="G7" s="58" t="s">
        <v>173</v>
      </c>
    </row>
    <row r="8" spans="1:7" s="15" customFormat="1" ht="29.25" customHeight="1">
      <c r="A8" s="179"/>
      <c r="B8" s="181" t="s">
        <v>10</v>
      </c>
      <c r="C8" s="181" t="s">
        <v>418</v>
      </c>
      <c r="D8" s="181" t="s">
        <v>419</v>
      </c>
      <c r="E8" s="181" t="s">
        <v>420</v>
      </c>
      <c r="F8" s="182" t="s">
        <v>180</v>
      </c>
      <c r="G8" s="181" t="s">
        <v>114</v>
      </c>
    </row>
    <row r="9" spans="1:7" s="15" customFormat="1" ht="21" customHeight="1">
      <c r="A9" s="179"/>
      <c r="B9" s="181"/>
      <c r="C9" s="181"/>
      <c r="D9" s="181"/>
      <c r="E9" s="181"/>
      <c r="F9" s="183"/>
      <c r="G9" s="181"/>
    </row>
    <row r="10" spans="1:7" s="6" customFormat="1" ht="21.75" customHeight="1">
      <c r="A10" s="72" t="s">
        <v>115</v>
      </c>
      <c r="B10" s="60" t="s">
        <v>375</v>
      </c>
      <c r="C10" s="61">
        <v>178608</v>
      </c>
      <c r="D10" s="61">
        <v>962634</v>
      </c>
      <c r="E10" s="61">
        <v>924476</v>
      </c>
      <c r="F10" s="61"/>
      <c r="G10" s="61">
        <f aca="true" t="shared" si="0" ref="G10:G15">SUM(C10:F10)</f>
        <v>2065718</v>
      </c>
    </row>
    <row r="11" spans="1:7" ht="21.75" customHeight="1">
      <c r="A11" s="72" t="s">
        <v>116</v>
      </c>
      <c r="B11" s="57" t="s">
        <v>184</v>
      </c>
      <c r="C11" s="59">
        <v>70976</v>
      </c>
      <c r="D11" s="59">
        <v>0</v>
      </c>
      <c r="E11" s="59">
        <v>7750</v>
      </c>
      <c r="F11" s="59">
        <v>294501</v>
      </c>
      <c r="G11" s="61">
        <f t="shared" si="0"/>
        <v>373227</v>
      </c>
    </row>
    <row r="12" spans="1:7" ht="21.75" customHeight="1">
      <c r="A12" s="72" t="s">
        <v>17</v>
      </c>
      <c r="B12" s="57" t="s">
        <v>56</v>
      </c>
      <c r="C12" s="59">
        <v>2100</v>
      </c>
      <c r="D12" s="59">
        <v>0</v>
      </c>
      <c r="E12" s="59">
        <v>2019</v>
      </c>
      <c r="F12" s="59">
        <v>128033</v>
      </c>
      <c r="G12" s="61">
        <f t="shared" si="0"/>
        <v>132152</v>
      </c>
    </row>
    <row r="13" spans="1:7" ht="21.75" customHeight="1">
      <c r="A13" s="72" t="s">
        <v>43</v>
      </c>
      <c r="B13" s="57" t="s">
        <v>382</v>
      </c>
      <c r="C13" s="59">
        <v>1204</v>
      </c>
      <c r="D13" s="59">
        <v>0</v>
      </c>
      <c r="E13" s="59">
        <v>0</v>
      </c>
      <c r="F13" s="59">
        <v>225192</v>
      </c>
      <c r="G13" s="61">
        <f t="shared" si="0"/>
        <v>226396</v>
      </c>
    </row>
    <row r="14" spans="1:7" ht="21.75" customHeight="1">
      <c r="A14" s="72" t="s">
        <v>381</v>
      </c>
      <c r="B14" s="57" t="s">
        <v>39</v>
      </c>
      <c r="C14" s="59">
        <v>0</v>
      </c>
      <c r="D14" s="59">
        <v>0</v>
      </c>
      <c r="E14" s="59">
        <v>0</v>
      </c>
      <c r="F14" s="59">
        <v>96793</v>
      </c>
      <c r="G14" s="61">
        <f t="shared" si="0"/>
        <v>96793</v>
      </c>
    </row>
    <row r="15" spans="1:7" ht="21.75" customHeight="1">
      <c r="A15" s="72" t="s">
        <v>413</v>
      </c>
      <c r="B15" s="57" t="s">
        <v>40</v>
      </c>
      <c r="C15" s="59">
        <v>66975</v>
      </c>
      <c r="D15" s="59">
        <v>0</v>
      </c>
      <c r="E15" s="59">
        <v>6912</v>
      </c>
      <c r="F15" s="59">
        <v>115156</v>
      </c>
      <c r="G15" s="61">
        <f t="shared" si="0"/>
        <v>189043</v>
      </c>
    </row>
    <row r="16" spans="1:7" ht="21.75" customHeight="1">
      <c r="A16" s="72" t="s">
        <v>414</v>
      </c>
      <c r="B16" s="57" t="s">
        <v>6</v>
      </c>
      <c r="C16" s="59">
        <v>8813</v>
      </c>
      <c r="D16" s="59">
        <v>0</v>
      </c>
      <c r="E16" s="59">
        <v>2500</v>
      </c>
      <c r="F16" s="59">
        <v>108497</v>
      </c>
      <c r="G16" s="61">
        <f>SUM(C16:F16)</f>
        <v>119810</v>
      </c>
    </row>
    <row r="17" spans="1:7" s="6" customFormat="1" ht="21.75" customHeight="1">
      <c r="A17" s="72" t="s">
        <v>415</v>
      </c>
      <c r="B17" s="60" t="s">
        <v>57</v>
      </c>
      <c r="C17" s="61">
        <f>SUM(C11:C16)</f>
        <v>150068</v>
      </c>
      <c r="D17" s="61">
        <f>SUM(D11:D16)</f>
        <v>0</v>
      </c>
      <c r="E17" s="61">
        <f>SUM(E11:E16)</f>
        <v>19181</v>
      </c>
      <c r="F17" s="61">
        <f>SUM(F11:F16)</f>
        <v>968172</v>
      </c>
      <c r="G17" s="61">
        <f>SUM(G11:G16)</f>
        <v>1137421</v>
      </c>
    </row>
    <row r="18" spans="1:8" ht="21.75" customHeight="1">
      <c r="A18" s="72" t="s">
        <v>416</v>
      </c>
      <c r="B18" s="60" t="s">
        <v>8</v>
      </c>
      <c r="C18" s="61">
        <f>C10+C17</f>
        <v>328676</v>
      </c>
      <c r="D18" s="61">
        <f>D10+D17</f>
        <v>962634</v>
      </c>
      <c r="E18" s="61">
        <f>E10+E17</f>
        <v>943657</v>
      </c>
      <c r="F18" s="61">
        <f>F10+F17</f>
        <v>968172</v>
      </c>
      <c r="G18" s="61">
        <f>G10+G17</f>
        <v>3203139</v>
      </c>
      <c r="H18" s="2"/>
    </row>
    <row r="19" spans="1:7" ht="21.75" customHeight="1">
      <c r="A19" s="72" t="s">
        <v>58</v>
      </c>
      <c r="B19" s="57" t="s">
        <v>273</v>
      </c>
      <c r="C19" s="59"/>
      <c r="D19" s="59"/>
      <c r="E19" s="59"/>
      <c r="F19" s="59"/>
      <c r="G19" s="59">
        <f>F18*-1</f>
        <v>-968172</v>
      </c>
    </row>
    <row r="20" spans="1:7" ht="21.75" customHeight="1">
      <c r="A20" s="72" t="s">
        <v>59</v>
      </c>
      <c r="B20" s="60" t="s">
        <v>274</v>
      </c>
      <c r="C20" s="61"/>
      <c r="D20" s="61"/>
      <c r="E20" s="61"/>
      <c r="F20" s="61"/>
      <c r="G20" s="61">
        <f>G18+G19</f>
        <v>2234967</v>
      </c>
    </row>
    <row r="21" spans="3:7" ht="15.75">
      <c r="C21" s="2"/>
      <c r="D21" s="2"/>
      <c r="E21" s="2"/>
      <c r="F21" s="2"/>
      <c r="G21" s="5"/>
    </row>
    <row r="22" spans="3:7" ht="15.75">
      <c r="C22" s="2"/>
      <c r="D22" s="2"/>
      <c r="E22" s="2"/>
      <c r="F22" s="2"/>
      <c r="G22" s="5"/>
    </row>
    <row r="23" ht="15.75">
      <c r="G23" s="6"/>
    </row>
    <row r="24" ht="15.75">
      <c r="G24" s="6"/>
    </row>
    <row r="25" ht="15.75">
      <c r="G25" s="6"/>
    </row>
    <row r="26" ht="15.75">
      <c r="G26" s="6"/>
    </row>
    <row r="27" ht="15.75">
      <c r="G27" s="6"/>
    </row>
  </sheetData>
  <mergeCells count="12">
    <mergeCell ref="B1:G1"/>
    <mergeCell ref="B2:G2"/>
    <mergeCell ref="B3:G3"/>
    <mergeCell ref="B4:G4"/>
    <mergeCell ref="A7:A9"/>
    <mergeCell ref="B5:G5"/>
    <mergeCell ref="B8:B9"/>
    <mergeCell ref="C8:C9"/>
    <mergeCell ref="D8:D9"/>
    <mergeCell ref="E8:E9"/>
    <mergeCell ref="G8:G9"/>
    <mergeCell ref="F8:F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K19"/>
  <sheetViews>
    <sheetView workbookViewId="0" topLeftCell="A1">
      <selection activeCell="B24" sqref="B24"/>
    </sheetView>
  </sheetViews>
  <sheetFormatPr defaultColWidth="9.140625" defaultRowHeight="12.75"/>
  <cols>
    <col min="1" max="1" width="3.8515625" style="54" customWidth="1"/>
    <col min="2" max="2" width="35.28125" style="54" customWidth="1"/>
    <col min="3" max="3" width="14.8515625" style="54" customWidth="1"/>
    <col min="4" max="4" width="15.28125" style="54" customWidth="1"/>
    <col min="5" max="5" width="15.00390625" style="54" customWidth="1"/>
    <col min="6" max="6" width="14.8515625" style="54" customWidth="1"/>
    <col min="7" max="7" width="13.7109375" style="54" customWidth="1"/>
    <col min="8" max="8" width="14.421875" style="54" customWidth="1"/>
    <col min="9" max="9" width="13.28125" style="54" customWidth="1"/>
    <col min="10" max="16384" width="9.140625" style="54" customWidth="1"/>
  </cols>
  <sheetData>
    <row r="1" spans="6:11" ht="15.75" customHeight="1">
      <c r="F1" s="184" t="s">
        <v>55</v>
      </c>
      <c r="G1" s="184"/>
      <c r="H1" s="184"/>
      <c r="I1" s="184"/>
      <c r="J1" s="153"/>
      <c r="K1" s="153"/>
    </row>
    <row r="2" spans="2:9" s="62" customFormat="1" ht="15.75">
      <c r="B2" s="180" t="s">
        <v>410</v>
      </c>
      <c r="C2" s="180"/>
      <c r="D2" s="180"/>
      <c r="E2" s="180"/>
      <c r="F2" s="180"/>
      <c r="G2" s="180"/>
      <c r="H2" s="180"/>
      <c r="I2" s="180"/>
    </row>
    <row r="3" spans="2:9" s="62" customFormat="1" ht="15.75">
      <c r="B3" s="180" t="s">
        <v>124</v>
      </c>
      <c r="C3" s="180"/>
      <c r="D3" s="180"/>
      <c r="E3" s="180"/>
      <c r="F3" s="180"/>
      <c r="G3" s="180"/>
      <c r="H3" s="180"/>
      <c r="I3" s="180"/>
    </row>
    <row r="4" spans="2:9" s="62" customFormat="1" ht="15.75">
      <c r="B4" s="180" t="s">
        <v>176</v>
      </c>
      <c r="C4" s="180"/>
      <c r="D4" s="180"/>
      <c r="E4" s="180"/>
      <c r="F4" s="180"/>
      <c r="G4" s="180"/>
      <c r="H4" s="180"/>
      <c r="I4" s="180"/>
    </row>
    <row r="5" spans="2:9" s="62" customFormat="1" ht="15.75">
      <c r="B5" s="180" t="s">
        <v>9</v>
      </c>
      <c r="C5" s="180"/>
      <c r="D5" s="180"/>
      <c r="E5" s="180"/>
      <c r="F5" s="180"/>
      <c r="G5" s="180"/>
      <c r="H5" s="180"/>
      <c r="I5" s="180"/>
    </row>
    <row r="6" spans="2:9" s="62" customFormat="1" ht="15.75">
      <c r="B6" s="69"/>
      <c r="C6" s="69"/>
      <c r="D6" s="69"/>
      <c r="E6" s="69"/>
      <c r="F6" s="69"/>
      <c r="G6" s="69"/>
      <c r="H6" s="69"/>
      <c r="I6" s="66"/>
    </row>
    <row r="7" spans="1:9" s="57" customFormat="1" ht="15.75">
      <c r="A7" s="185"/>
      <c r="B7" s="58" t="s">
        <v>168</v>
      </c>
      <c r="C7" s="58" t="s">
        <v>169</v>
      </c>
      <c r="D7" s="58" t="s">
        <v>170</v>
      </c>
      <c r="E7" s="58" t="s">
        <v>171</v>
      </c>
      <c r="F7" s="58" t="s">
        <v>172</v>
      </c>
      <c r="G7" s="58" t="s">
        <v>173</v>
      </c>
      <c r="H7" s="58" t="s">
        <v>174</v>
      </c>
      <c r="I7" s="58" t="s">
        <v>175</v>
      </c>
    </row>
    <row r="8" spans="1:9" s="56" customFormat="1" ht="12.75" customHeight="1">
      <c r="A8" s="185"/>
      <c r="B8" s="182" t="s">
        <v>411</v>
      </c>
      <c r="C8" s="188" t="s">
        <v>425</v>
      </c>
      <c r="D8" s="188" t="s">
        <v>408</v>
      </c>
      <c r="E8" s="182" t="s">
        <v>46</v>
      </c>
      <c r="F8" s="182" t="s">
        <v>210</v>
      </c>
      <c r="G8" s="182" t="s">
        <v>111</v>
      </c>
      <c r="H8" s="182" t="s">
        <v>182</v>
      </c>
      <c r="I8" s="186" t="s">
        <v>405</v>
      </c>
    </row>
    <row r="9" spans="1:9" s="56" customFormat="1" ht="39.75" customHeight="1">
      <c r="A9" s="185"/>
      <c r="B9" s="183"/>
      <c r="C9" s="188"/>
      <c r="D9" s="188"/>
      <c r="E9" s="183"/>
      <c r="F9" s="183"/>
      <c r="G9" s="183"/>
      <c r="H9" s="183"/>
      <c r="I9" s="187"/>
    </row>
    <row r="10" spans="1:8" s="57" customFormat="1" ht="15.75">
      <c r="A10" s="67" t="s">
        <v>115</v>
      </c>
      <c r="C10" s="89"/>
      <c r="D10" s="67"/>
      <c r="F10" s="67"/>
      <c r="G10" s="67"/>
      <c r="H10" s="67"/>
    </row>
    <row r="11" spans="1:9" s="60" customFormat="1" ht="24.75" customHeight="1">
      <c r="A11" s="67" t="s">
        <v>116</v>
      </c>
      <c r="B11" s="63" t="s">
        <v>375</v>
      </c>
      <c r="C11" s="68">
        <v>76600</v>
      </c>
      <c r="D11" s="61">
        <v>707981</v>
      </c>
      <c r="E11" s="61">
        <v>4494</v>
      </c>
      <c r="F11" s="61">
        <v>20000</v>
      </c>
      <c r="G11" s="61">
        <v>7200</v>
      </c>
      <c r="H11" s="61">
        <v>900</v>
      </c>
      <c r="I11" s="61">
        <f>SUM(C11:H11)</f>
        <v>817175</v>
      </c>
    </row>
    <row r="12" spans="1:9" s="57" customFormat="1" ht="24.75" customHeight="1">
      <c r="A12" s="67" t="s">
        <v>17</v>
      </c>
      <c r="B12" s="64" t="s">
        <v>133</v>
      </c>
      <c r="C12" s="59">
        <v>5000</v>
      </c>
      <c r="D12" s="59">
        <v>16500</v>
      </c>
      <c r="E12" s="59">
        <v>0</v>
      </c>
      <c r="F12" s="59">
        <v>0</v>
      </c>
      <c r="G12" s="59">
        <v>0</v>
      </c>
      <c r="H12" s="59">
        <v>0</v>
      </c>
      <c r="I12" s="61">
        <f aca="true" t="shared" si="0" ref="I12:I17">SUM(C12:H12)</f>
        <v>21500</v>
      </c>
    </row>
    <row r="13" spans="1:9" s="60" customFormat="1" ht="24.75" customHeight="1">
      <c r="A13" s="67" t="s">
        <v>43</v>
      </c>
      <c r="B13" s="64" t="s">
        <v>308</v>
      </c>
      <c r="C13" s="59">
        <v>0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61">
        <f t="shared" si="0"/>
        <v>0</v>
      </c>
    </row>
    <row r="14" spans="1:9" s="57" customFormat="1" ht="24.75" customHeight="1">
      <c r="A14" s="67" t="s">
        <v>381</v>
      </c>
      <c r="B14" s="64" t="s">
        <v>267</v>
      </c>
      <c r="C14" s="59">
        <v>0</v>
      </c>
      <c r="D14" s="59">
        <v>0</v>
      </c>
      <c r="E14" s="59">
        <v>0</v>
      </c>
      <c r="F14" s="59">
        <v>0</v>
      </c>
      <c r="G14" s="59">
        <v>0</v>
      </c>
      <c r="H14" s="59">
        <v>0</v>
      </c>
      <c r="I14" s="61">
        <f t="shared" si="0"/>
        <v>0</v>
      </c>
    </row>
    <row r="15" spans="1:9" s="57" customFormat="1" ht="24.75" customHeight="1">
      <c r="A15" s="67" t="s">
        <v>413</v>
      </c>
      <c r="B15" s="64" t="s">
        <v>121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61">
        <f t="shared" si="0"/>
        <v>0</v>
      </c>
    </row>
    <row r="16" spans="1:9" s="57" customFormat="1" ht="24.75" customHeight="1">
      <c r="A16" s="67" t="s">
        <v>414</v>
      </c>
      <c r="B16" s="64" t="s">
        <v>122</v>
      </c>
      <c r="C16" s="59">
        <v>0</v>
      </c>
      <c r="D16" s="59">
        <v>12500</v>
      </c>
      <c r="E16" s="59">
        <v>0</v>
      </c>
      <c r="F16" s="59">
        <v>0</v>
      </c>
      <c r="G16" s="59">
        <v>0</v>
      </c>
      <c r="H16" s="59">
        <v>0</v>
      </c>
      <c r="I16" s="61">
        <f t="shared" si="0"/>
        <v>12500</v>
      </c>
    </row>
    <row r="17" spans="1:9" s="57" customFormat="1" ht="24.75" customHeight="1">
      <c r="A17" s="67" t="s">
        <v>415</v>
      </c>
      <c r="B17" s="64" t="s">
        <v>268</v>
      </c>
      <c r="C17" s="59">
        <v>0</v>
      </c>
      <c r="D17" s="59">
        <v>10000</v>
      </c>
      <c r="E17" s="59">
        <v>0</v>
      </c>
      <c r="F17" s="59">
        <v>0</v>
      </c>
      <c r="G17" s="59">
        <v>0</v>
      </c>
      <c r="H17" s="59">
        <v>120</v>
      </c>
      <c r="I17" s="61">
        <f t="shared" si="0"/>
        <v>10120</v>
      </c>
    </row>
    <row r="18" spans="1:9" s="60" customFormat="1" ht="24.75" customHeight="1">
      <c r="A18" s="67" t="s">
        <v>416</v>
      </c>
      <c r="B18" s="63" t="s">
        <v>266</v>
      </c>
      <c r="C18" s="61">
        <f aca="true" t="shared" si="1" ref="C18:H18">SUM(C12:C17)</f>
        <v>5000</v>
      </c>
      <c r="D18" s="61">
        <f t="shared" si="1"/>
        <v>39000</v>
      </c>
      <c r="E18" s="61">
        <f t="shared" si="1"/>
        <v>0</v>
      </c>
      <c r="F18" s="61">
        <f t="shared" si="1"/>
        <v>0</v>
      </c>
      <c r="G18" s="61">
        <f t="shared" si="1"/>
        <v>0</v>
      </c>
      <c r="H18" s="61">
        <f t="shared" si="1"/>
        <v>120</v>
      </c>
      <c r="I18" s="61">
        <f>SUM(C18:H18)</f>
        <v>44120</v>
      </c>
    </row>
    <row r="19" spans="1:9" s="60" customFormat="1" ht="24.75" customHeight="1">
      <c r="A19" s="67" t="s">
        <v>58</v>
      </c>
      <c r="B19" s="63" t="s">
        <v>409</v>
      </c>
      <c r="C19" s="61">
        <f aca="true" t="shared" si="2" ref="C19:H19">C11+C18</f>
        <v>81600</v>
      </c>
      <c r="D19" s="61">
        <f t="shared" si="2"/>
        <v>746981</v>
      </c>
      <c r="E19" s="61">
        <f>E11+E18</f>
        <v>4494</v>
      </c>
      <c r="F19" s="61">
        <f t="shared" si="2"/>
        <v>20000</v>
      </c>
      <c r="G19" s="61">
        <f t="shared" si="2"/>
        <v>7200</v>
      </c>
      <c r="H19" s="61">
        <f t="shared" si="2"/>
        <v>1020</v>
      </c>
      <c r="I19" s="61">
        <f>I11+I18</f>
        <v>861295</v>
      </c>
    </row>
  </sheetData>
  <mergeCells count="14">
    <mergeCell ref="G8:G9"/>
    <mergeCell ref="B3:I3"/>
    <mergeCell ref="B4:I4"/>
    <mergeCell ref="H8:H9"/>
    <mergeCell ref="A7:A9"/>
    <mergeCell ref="F1:I1"/>
    <mergeCell ref="B8:B9"/>
    <mergeCell ref="I8:I9"/>
    <mergeCell ref="C8:C9"/>
    <mergeCell ref="D8:D9"/>
    <mergeCell ref="E8:E9"/>
    <mergeCell ref="F8:F9"/>
    <mergeCell ref="B5:I5"/>
    <mergeCell ref="B2:I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7"/>
  </sheetPr>
  <dimension ref="A1:I18"/>
  <sheetViews>
    <sheetView workbookViewId="0" topLeftCell="A1">
      <selection activeCell="B20" sqref="B20"/>
    </sheetView>
  </sheetViews>
  <sheetFormatPr defaultColWidth="9.140625" defaultRowHeight="12.75"/>
  <cols>
    <col min="1" max="1" width="4.421875" style="15" customWidth="1"/>
    <col min="2" max="2" width="45.140625" style="15" customWidth="1"/>
    <col min="3" max="3" width="13.421875" style="15" customWidth="1"/>
    <col min="4" max="4" width="14.00390625" style="15" customWidth="1"/>
    <col min="5" max="5" width="14.28125" style="15" customWidth="1"/>
    <col min="6" max="6" width="13.00390625" style="15" customWidth="1"/>
    <col min="7" max="7" width="12.28125" style="15" customWidth="1"/>
    <col min="8" max="8" width="11.57421875" style="15" customWidth="1"/>
    <col min="9" max="9" width="15.140625" style="15" customWidth="1"/>
    <col min="10" max="16384" width="9.140625" style="15" customWidth="1"/>
  </cols>
  <sheetData>
    <row r="1" spans="2:9" ht="15.75">
      <c r="B1" s="54"/>
      <c r="C1" s="54"/>
      <c r="D1" s="54"/>
      <c r="E1" s="54"/>
      <c r="F1" s="54"/>
      <c r="G1" s="54"/>
      <c r="H1" s="184" t="s">
        <v>49</v>
      </c>
      <c r="I1" s="184"/>
    </row>
    <row r="2" spans="2:9" s="3" customFormat="1" ht="15.75">
      <c r="B2" s="180" t="s">
        <v>410</v>
      </c>
      <c r="C2" s="180"/>
      <c r="D2" s="180"/>
      <c r="E2" s="180"/>
      <c r="F2" s="180"/>
      <c r="G2" s="180"/>
      <c r="H2" s="180"/>
      <c r="I2" s="180"/>
    </row>
    <row r="3" spans="2:9" s="3" customFormat="1" ht="15.75">
      <c r="B3" s="180" t="s">
        <v>124</v>
      </c>
      <c r="C3" s="180"/>
      <c r="D3" s="180"/>
      <c r="E3" s="180"/>
      <c r="F3" s="180"/>
      <c r="G3" s="180"/>
      <c r="H3" s="180"/>
      <c r="I3" s="180"/>
    </row>
    <row r="4" spans="2:9" s="3" customFormat="1" ht="15.75">
      <c r="B4" s="180" t="s">
        <v>13</v>
      </c>
      <c r="C4" s="180"/>
      <c r="D4" s="180"/>
      <c r="E4" s="180"/>
      <c r="F4" s="180"/>
      <c r="G4" s="180"/>
      <c r="H4" s="180"/>
      <c r="I4" s="180"/>
    </row>
    <row r="5" spans="2:9" s="3" customFormat="1" ht="15.75">
      <c r="B5" s="180" t="s">
        <v>9</v>
      </c>
      <c r="C5" s="180"/>
      <c r="D5" s="180"/>
      <c r="E5" s="180"/>
      <c r="F5" s="180"/>
      <c r="G5" s="180"/>
      <c r="H5" s="180"/>
      <c r="I5" s="180"/>
    </row>
    <row r="6" spans="2:9" s="3" customFormat="1" ht="15.75">
      <c r="B6" s="55"/>
      <c r="C6" s="55"/>
      <c r="D6" s="55"/>
      <c r="E6" s="55"/>
      <c r="F6" s="55"/>
      <c r="G6" s="55"/>
      <c r="H6" s="55"/>
      <c r="I6" s="55"/>
    </row>
    <row r="7" spans="1:9" s="3" customFormat="1" ht="15.75">
      <c r="A7" s="179"/>
      <c r="B7" s="73" t="s">
        <v>168</v>
      </c>
      <c r="C7" s="58" t="s">
        <v>169</v>
      </c>
      <c r="D7" s="58" t="s">
        <v>170</v>
      </c>
      <c r="E7" s="58" t="s">
        <v>171</v>
      </c>
      <c r="F7" s="58" t="s">
        <v>172</v>
      </c>
      <c r="G7" s="58" t="s">
        <v>173</v>
      </c>
      <c r="H7" s="58" t="s">
        <v>174</v>
      </c>
      <c r="I7" s="58" t="s">
        <v>175</v>
      </c>
    </row>
    <row r="8" spans="1:9" ht="24.75" customHeight="1">
      <c r="A8" s="179"/>
      <c r="B8" s="189" t="s">
        <v>10</v>
      </c>
      <c r="C8" s="182" t="s">
        <v>14</v>
      </c>
      <c r="D8" s="182" t="s">
        <v>16</v>
      </c>
      <c r="E8" s="182" t="s">
        <v>309</v>
      </c>
      <c r="F8" s="182" t="s">
        <v>15</v>
      </c>
      <c r="G8" s="182" t="s">
        <v>11</v>
      </c>
      <c r="H8" s="182" t="s">
        <v>12</v>
      </c>
      <c r="I8" s="191" t="s">
        <v>405</v>
      </c>
    </row>
    <row r="9" spans="1:9" ht="39.75" customHeight="1">
      <c r="A9" s="179"/>
      <c r="B9" s="190"/>
      <c r="C9" s="183"/>
      <c r="D9" s="183"/>
      <c r="E9" s="183"/>
      <c r="F9" s="183"/>
      <c r="G9" s="183"/>
      <c r="H9" s="183"/>
      <c r="I9" s="192"/>
    </row>
    <row r="10" spans="1:9" s="3" customFormat="1" ht="24.75" customHeight="1">
      <c r="A10" s="65" t="s">
        <v>115</v>
      </c>
      <c r="B10" s="63" t="s">
        <v>183</v>
      </c>
      <c r="C10" s="61">
        <v>269948</v>
      </c>
      <c r="D10" s="61">
        <v>66824</v>
      </c>
      <c r="E10" s="61">
        <v>460133</v>
      </c>
      <c r="F10" s="61">
        <v>214221</v>
      </c>
      <c r="G10" s="61">
        <v>3000</v>
      </c>
      <c r="H10" s="68">
        <v>46025</v>
      </c>
      <c r="I10" s="61">
        <f>SUM(C10:H10)</f>
        <v>1060151</v>
      </c>
    </row>
    <row r="11" spans="1:9" s="3" customFormat="1" ht="24.75" customHeight="1">
      <c r="A11" s="65" t="s">
        <v>116</v>
      </c>
      <c r="B11" s="64" t="s">
        <v>184</v>
      </c>
      <c r="C11" s="59">
        <v>142147</v>
      </c>
      <c r="D11" s="59">
        <v>33060</v>
      </c>
      <c r="E11" s="59">
        <v>203664</v>
      </c>
      <c r="F11" s="59">
        <v>0</v>
      </c>
      <c r="G11" s="59">
        <v>0</v>
      </c>
      <c r="H11" s="59">
        <v>0</v>
      </c>
      <c r="I11" s="61">
        <f aca="true" t="shared" si="0" ref="I11:I16">SUM(C11:H11)</f>
        <v>378871</v>
      </c>
    </row>
    <row r="12" spans="1:9" s="3" customFormat="1" ht="24.75" customHeight="1">
      <c r="A12" s="65" t="s">
        <v>17</v>
      </c>
      <c r="B12" s="64" t="s">
        <v>185</v>
      </c>
      <c r="C12" s="59">
        <v>90906</v>
      </c>
      <c r="D12" s="59">
        <v>22366</v>
      </c>
      <c r="E12" s="59">
        <v>20680</v>
      </c>
      <c r="F12" s="59">
        <v>0</v>
      </c>
      <c r="G12" s="59">
        <v>1200</v>
      </c>
      <c r="H12" s="59">
        <v>0</v>
      </c>
      <c r="I12" s="61">
        <f t="shared" si="0"/>
        <v>135152</v>
      </c>
    </row>
    <row r="13" spans="1:9" s="3" customFormat="1" ht="24.75" customHeight="1">
      <c r="A13" s="65" t="s">
        <v>43</v>
      </c>
      <c r="B13" s="64" t="s">
        <v>382</v>
      </c>
      <c r="C13" s="59">
        <v>152441</v>
      </c>
      <c r="D13" s="59">
        <v>37692</v>
      </c>
      <c r="E13" s="59">
        <v>36742</v>
      </c>
      <c r="F13" s="59">
        <v>0</v>
      </c>
      <c r="G13" s="59">
        <v>1900</v>
      </c>
      <c r="H13" s="59">
        <v>0</v>
      </c>
      <c r="I13" s="61">
        <f t="shared" si="0"/>
        <v>228775</v>
      </c>
    </row>
    <row r="14" spans="1:9" s="3" customFormat="1" ht="24.75" customHeight="1">
      <c r="A14" s="65" t="s">
        <v>381</v>
      </c>
      <c r="B14" s="64" t="s">
        <v>39</v>
      </c>
      <c r="C14" s="59">
        <v>64981</v>
      </c>
      <c r="D14" s="59">
        <v>15799</v>
      </c>
      <c r="E14" s="59">
        <v>16505</v>
      </c>
      <c r="F14" s="59">
        <v>0</v>
      </c>
      <c r="G14" s="59">
        <v>0</v>
      </c>
      <c r="H14" s="59">
        <v>0</v>
      </c>
      <c r="I14" s="61">
        <f t="shared" si="0"/>
        <v>97285</v>
      </c>
    </row>
    <row r="15" spans="1:9" s="3" customFormat="1" ht="24.75" customHeight="1">
      <c r="A15" s="65" t="s">
        <v>413</v>
      </c>
      <c r="B15" s="64" t="s">
        <v>40</v>
      </c>
      <c r="C15" s="59">
        <v>103949</v>
      </c>
      <c r="D15" s="59">
        <v>24500</v>
      </c>
      <c r="E15" s="59">
        <v>62281</v>
      </c>
      <c r="F15" s="59">
        <v>0</v>
      </c>
      <c r="G15" s="59">
        <v>0</v>
      </c>
      <c r="H15" s="59">
        <v>0</v>
      </c>
      <c r="I15" s="61">
        <f t="shared" si="0"/>
        <v>190730</v>
      </c>
    </row>
    <row r="16" spans="1:9" s="3" customFormat="1" ht="24.75" customHeight="1">
      <c r="A16" s="65" t="s">
        <v>414</v>
      </c>
      <c r="B16" s="64" t="s">
        <v>6</v>
      </c>
      <c r="C16" s="59">
        <v>34418</v>
      </c>
      <c r="D16" s="59">
        <v>8140</v>
      </c>
      <c r="E16" s="59">
        <v>78445</v>
      </c>
      <c r="F16" s="59">
        <v>0</v>
      </c>
      <c r="G16" s="59">
        <v>0</v>
      </c>
      <c r="H16" s="59">
        <v>0</v>
      </c>
      <c r="I16" s="61">
        <f t="shared" si="0"/>
        <v>121003</v>
      </c>
    </row>
    <row r="17" spans="1:9" s="3" customFormat="1" ht="24.75" customHeight="1">
      <c r="A17" s="65" t="s">
        <v>415</v>
      </c>
      <c r="B17" s="63" t="s">
        <v>7</v>
      </c>
      <c r="C17" s="61">
        <f>SUM(C11:C16)</f>
        <v>588842</v>
      </c>
      <c r="D17" s="61">
        <f aca="true" t="shared" si="1" ref="D17:I17">SUM(D11:D16)</f>
        <v>141557</v>
      </c>
      <c r="E17" s="61">
        <f t="shared" si="1"/>
        <v>418317</v>
      </c>
      <c r="F17" s="61">
        <f t="shared" si="1"/>
        <v>0</v>
      </c>
      <c r="G17" s="61">
        <f t="shared" si="1"/>
        <v>3100</v>
      </c>
      <c r="H17" s="61">
        <f t="shared" si="1"/>
        <v>0</v>
      </c>
      <c r="I17" s="61">
        <f t="shared" si="1"/>
        <v>1151816</v>
      </c>
    </row>
    <row r="18" spans="1:9" s="3" customFormat="1" ht="24.75" customHeight="1">
      <c r="A18" s="65" t="s">
        <v>416</v>
      </c>
      <c r="B18" s="63" t="s">
        <v>8</v>
      </c>
      <c r="C18" s="61">
        <f aca="true" t="shared" si="2" ref="C18:I18">C10+C17</f>
        <v>858790</v>
      </c>
      <c r="D18" s="61">
        <f t="shared" si="2"/>
        <v>208381</v>
      </c>
      <c r="E18" s="61">
        <f t="shared" si="2"/>
        <v>878450</v>
      </c>
      <c r="F18" s="61">
        <f t="shared" si="2"/>
        <v>214221</v>
      </c>
      <c r="G18" s="61">
        <f t="shared" si="2"/>
        <v>6100</v>
      </c>
      <c r="H18" s="61">
        <f t="shared" si="2"/>
        <v>46025</v>
      </c>
      <c r="I18" s="61">
        <f t="shared" si="2"/>
        <v>2211967</v>
      </c>
    </row>
  </sheetData>
  <mergeCells count="14">
    <mergeCell ref="H1:I1"/>
    <mergeCell ref="B2:I2"/>
    <mergeCell ref="B3:I3"/>
    <mergeCell ref="B4:I4"/>
    <mergeCell ref="A7:A9"/>
    <mergeCell ref="B5:I5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J17"/>
  <sheetViews>
    <sheetView workbookViewId="0" topLeftCell="A1">
      <selection activeCell="C6" sqref="C6"/>
    </sheetView>
  </sheetViews>
  <sheetFormatPr defaultColWidth="9.140625" defaultRowHeight="12.75"/>
  <cols>
    <col min="1" max="2" width="5.28125" style="3" customWidth="1"/>
    <col min="3" max="3" width="38.57421875" style="3" customWidth="1"/>
    <col min="4" max="4" width="16.140625" style="3" customWidth="1"/>
    <col min="5" max="7" width="16.7109375" style="3" customWidth="1"/>
    <col min="8" max="8" width="15.8515625" style="3" bestFit="1" customWidth="1"/>
    <col min="9" max="9" width="14.8515625" style="3" customWidth="1"/>
    <col min="10" max="16384" width="9.140625" style="3" customWidth="1"/>
  </cols>
  <sheetData>
    <row r="1" spans="6:10" ht="15.75">
      <c r="F1" s="198" t="s">
        <v>50</v>
      </c>
      <c r="G1" s="198"/>
      <c r="H1" s="198"/>
      <c r="I1" s="198"/>
      <c r="J1" s="71"/>
    </row>
    <row r="2" spans="2:9" ht="15.75">
      <c r="B2" s="199" t="s">
        <v>410</v>
      </c>
      <c r="C2" s="199"/>
      <c r="D2" s="199"/>
      <c r="E2" s="199"/>
      <c r="F2" s="199"/>
      <c r="G2" s="199"/>
      <c r="H2" s="199"/>
      <c r="I2" s="199"/>
    </row>
    <row r="3" spans="2:9" ht="15.75">
      <c r="B3" s="199" t="s">
        <v>124</v>
      </c>
      <c r="C3" s="199"/>
      <c r="D3" s="199"/>
      <c r="E3" s="199"/>
      <c r="F3" s="199"/>
      <c r="G3" s="199"/>
      <c r="H3" s="199"/>
      <c r="I3" s="199"/>
    </row>
    <row r="4" spans="2:10" ht="15.75">
      <c r="B4" s="199" t="s">
        <v>161</v>
      </c>
      <c r="C4" s="199"/>
      <c r="D4" s="199"/>
      <c r="E4" s="199"/>
      <c r="F4" s="199"/>
      <c r="G4" s="199"/>
      <c r="H4" s="199"/>
      <c r="I4" s="199"/>
      <c r="J4" s="70"/>
    </row>
    <row r="5" spans="2:9" ht="19.5" customHeight="1">
      <c r="B5" s="199" t="s">
        <v>9</v>
      </c>
      <c r="C5" s="199"/>
      <c r="D5" s="199"/>
      <c r="E5" s="199"/>
      <c r="F5" s="199"/>
      <c r="G5" s="199"/>
      <c r="H5" s="199"/>
      <c r="I5" s="199"/>
    </row>
    <row r="6" ht="19.5" customHeight="1">
      <c r="C6" s="3" t="s">
        <v>426</v>
      </c>
    </row>
    <row r="7" spans="1:9" ht="19.5" customHeight="1">
      <c r="A7" s="179"/>
      <c r="B7" s="197" t="s">
        <v>168</v>
      </c>
      <c r="C7" s="197"/>
      <c r="D7" s="52" t="s">
        <v>169</v>
      </c>
      <c r="E7" s="52" t="s">
        <v>170</v>
      </c>
      <c r="F7" s="52" t="s">
        <v>171</v>
      </c>
      <c r="G7" s="52" t="s">
        <v>172</v>
      </c>
      <c r="H7" s="52" t="s">
        <v>173</v>
      </c>
      <c r="I7" s="52" t="s">
        <v>174</v>
      </c>
    </row>
    <row r="8" spans="1:9" s="6" customFormat="1" ht="19.5" customHeight="1">
      <c r="A8" s="179"/>
      <c r="B8" s="193" t="s">
        <v>10</v>
      </c>
      <c r="C8" s="194"/>
      <c r="D8" s="200" t="s">
        <v>212</v>
      </c>
      <c r="E8" s="201"/>
      <c r="F8" s="157"/>
      <c r="G8" s="158" t="s">
        <v>190</v>
      </c>
      <c r="H8" s="158" t="s">
        <v>211</v>
      </c>
      <c r="I8" s="194" t="s">
        <v>405</v>
      </c>
    </row>
    <row r="9" spans="1:9" s="6" customFormat="1" ht="30" customHeight="1">
      <c r="A9" s="179"/>
      <c r="B9" s="195"/>
      <c r="C9" s="196"/>
      <c r="D9" s="52" t="s">
        <v>213</v>
      </c>
      <c r="E9" s="53" t="s">
        <v>276</v>
      </c>
      <c r="F9" s="53" t="s">
        <v>5</v>
      </c>
      <c r="G9" s="159"/>
      <c r="H9" s="159"/>
      <c r="I9" s="196"/>
    </row>
    <row r="10" spans="1:8" ht="19.5" customHeight="1">
      <c r="A10" s="22" t="s">
        <v>115</v>
      </c>
      <c r="D10" s="22"/>
      <c r="E10" s="22"/>
      <c r="F10" s="22"/>
      <c r="G10" s="22"/>
      <c r="H10" s="22"/>
    </row>
    <row r="11" spans="1:9" ht="30" customHeight="1">
      <c r="A11" s="22" t="s">
        <v>116</v>
      </c>
      <c r="B11" s="3" t="s">
        <v>214</v>
      </c>
      <c r="C11" s="1" t="s">
        <v>406</v>
      </c>
      <c r="D11" s="2">
        <v>12805</v>
      </c>
      <c r="E11" s="2">
        <v>0</v>
      </c>
      <c r="F11" s="2">
        <v>196423</v>
      </c>
      <c r="G11" s="2">
        <f>SUM(D11:F11)</f>
        <v>209228</v>
      </c>
      <c r="H11" s="2">
        <v>0</v>
      </c>
      <c r="I11" s="2">
        <f>SUM(G11:H11)</f>
        <v>209228</v>
      </c>
    </row>
    <row r="12" spans="1:9" ht="30" customHeight="1">
      <c r="A12" s="22" t="s">
        <v>17</v>
      </c>
      <c r="B12" s="3" t="s">
        <v>215</v>
      </c>
      <c r="C12" s="1" t="s">
        <v>235</v>
      </c>
      <c r="D12" s="2">
        <v>69981</v>
      </c>
      <c r="E12" s="2">
        <v>0</v>
      </c>
      <c r="F12" s="2">
        <v>62567</v>
      </c>
      <c r="G12" s="2">
        <f aca="true" t="shared" si="0" ref="G12:G17">SUM(D12:F12)</f>
        <v>132548</v>
      </c>
      <c r="H12" s="2">
        <v>0</v>
      </c>
      <c r="I12" s="2">
        <f aca="true" t="shared" si="1" ref="I12:I17">SUM(G12:H12)</f>
        <v>132548</v>
      </c>
    </row>
    <row r="13" spans="1:9" ht="30" customHeight="1">
      <c r="A13" s="22" t="s">
        <v>43</v>
      </c>
      <c r="B13" s="3" t="s">
        <v>216</v>
      </c>
      <c r="C13" s="1" t="s">
        <v>181</v>
      </c>
      <c r="D13" s="2">
        <v>78004</v>
      </c>
      <c r="E13" s="2">
        <v>22341</v>
      </c>
      <c r="F13" s="2">
        <v>134734</v>
      </c>
      <c r="G13" s="2">
        <f t="shared" si="0"/>
        <v>235079</v>
      </c>
      <c r="H13" s="2">
        <v>0</v>
      </c>
      <c r="I13" s="2">
        <f t="shared" si="1"/>
        <v>235079</v>
      </c>
    </row>
    <row r="14" spans="1:9" ht="30" customHeight="1">
      <c r="A14" s="22" t="s">
        <v>381</v>
      </c>
      <c r="B14" s="3" t="s">
        <v>217</v>
      </c>
      <c r="C14" s="1" t="s">
        <v>383</v>
      </c>
      <c r="D14" s="2">
        <v>31264</v>
      </c>
      <c r="E14" s="2">
        <v>6409</v>
      </c>
      <c r="F14" s="2">
        <v>60771</v>
      </c>
      <c r="G14" s="2">
        <f t="shared" si="0"/>
        <v>98444</v>
      </c>
      <c r="H14" s="2">
        <v>0</v>
      </c>
      <c r="I14" s="2">
        <f t="shared" si="1"/>
        <v>98444</v>
      </c>
    </row>
    <row r="15" spans="1:9" ht="30" customHeight="1">
      <c r="A15" s="22" t="s">
        <v>413</v>
      </c>
      <c r="B15" s="3" t="s">
        <v>218</v>
      </c>
      <c r="C15" s="1" t="s">
        <v>384</v>
      </c>
      <c r="D15" s="2">
        <v>55429</v>
      </c>
      <c r="E15" s="2">
        <v>5174</v>
      </c>
      <c r="F15" s="2">
        <v>60977</v>
      </c>
      <c r="G15" s="2">
        <f t="shared" si="0"/>
        <v>121580</v>
      </c>
      <c r="H15" s="2">
        <v>0</v>
      </c>
      <c r="I15" s="2">
        <f t="shared" si="1"/>
        <v>121580</v>
      </c>
    </row>
    <row r="16" spans="1:9" ht="30" customHeight="1">
      <c r="A16" s="22" t="s">
        <v>414</v>
      </c>
      <c r="B16" s="3" t="s">
        <v>307</v>
      </c>
      <c r="C16" s="1" t="s">
        <v>269</v>
      </c>
      <c r="D16" s="2">
        <v>0</v>
      </c>
      <c r="E16" s="2">
        <v>3000</v>
      </c>
      <c r="F16" s="2">
        <v>50070</v>
      </c>
      <c r="G16" s="2">
        <f t="shared" si="0"/>
        <v>53070</v>
      </c>
      <c r="H16" s="2">
        <v>0</v>
      </c>
      <c r="I16" s="2">
        <f t="shared" si="1"/>
        <v>53070</v>
      </c>
    </row>
    <row r="17" spans="1:9" s="6" customFormat="1" ht="30" customHeight="1">
      <c r="A17" s="22" t="s">
        <v>415</v>
      </c>
      <c r="C17" s="6" t="s">
        <v>219</v>
      </c>
      <c r="D17" s="5">
        <f>SUM(D11:D16)</f>
        <v>247483</v>
      </c>
      <c r="E17" s="5">
        <f>SUM(E11:E16)</f>
        <v>36924</v>
      </c>
      <c r="F17" s="5">
        <f>SUM(F11:F16)</f>
        <v>565542</v>
      </c>
      <c r="G17" s="5">
        <f t="shared" si="0"/>
        <v>849949</v>
      </c>
      <c r="H17" s="5">
        <f>SUM(H11:H16)</f>
        <v>0</v>
      </c>
      <c r="I17" s="5">
        <f t="shared" si="1"/>
        <v>849949</v>
      </c>
    </row>
  </sheetData>
  <mergeCells count="12">
    <mergeCell ref="I8:I9"/>
    <mergeCell ref="G8:G9"/>
    <mergeCell ref="B8:C9"/>
    <mergeCell ref="B7:C7"/>
    <mergeCell ref="A7:A9"/>
    <mergeCell ref="F1:I1"/>
    <mergeCell ref="B2:I2"/>
    <mergeCell ref="B3:I3"/>
    <mergeCell ref="B4:I4"/>
    <mergeCell ref="B5:I5"/>
    <mergeCell ref="D8:F8"/>
    <mergeCell ref="H8:H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K29"/>
  <sheetViews>
    <sheetView workbookViewId="0" topLeftCell="A1">
      <selection activeCell="A7" sqref="A7"/>
    </sheetView>
  </sheetViews>
  <sheetFormatPr defaultColWidth="9.140625" defaultRowHeight="12.75"/>
  <cols>
    <col min="1" max="1" width="36.57421875" style="4" customWidth="1"/>
    <col min="2" max="2" width="10.00390625" style="4" customWidth="1"/>
    <col min="3" max="3" width="11.57421875" style="4" bestFit="1" customWidth="1"/>
    <col min="4" max="4" width="9.140625" style="4" customWidth="1"/>
    <col min="5" max="5" width="9.57421875" style="4" customWidth="1"/>
    <col min="6" max="6" width="10.57421875" style="4" customWidth="1"/>
    <col min="7" max="7" width="13.28125" style="4" bestFit="1" customWidth="1"/>
    <col min="8" max="8" width="10.28125" style="4" customWidth="1"/>
    <col min="9" max="9" width="9.57421875" style="4" customWidth="1"/>
    <col min="10" max="10" width="9.7109375" style="4" customWidth="1"/>
    <col min="11" max="11" width="10.57421875" style="4" customWidth="1"/>
    <col min="12" max="16384" width="9.140625" style="4" customWidth="1"/>
  </cols>
  <sheetData>
    <row r="1" spans="10:11" ht="15.75">
      <c r="J1" s="198" t="s">
        <v>51</v>
      </c>
      <c r="K1" s="198"/>
    </row>
    <row r="2" spans="1:11" s="3" customFormat="1" ht="15.75">
      <c r="A2" s="199" t="s">
        <v>410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s="3" customFormat="1" ht="15.75">
      <c r="A3" s="199" t="s">
        <v>124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3" customFormat="1" ht="15.75">
      <c r="A4" s="199" t="s">
        <v>270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</row>
    <row r="5" spans="1:11" s="3" customFormat="1" ht="15.75">
      <c r="A5" s="199" t="s">
        <v>9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1:11" s="3" customFormat="1" ht="15.7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9" s="3" customFormat="1" ht="15.75">
      <c r="A7" s="3" t="s">
        <v>426</v>
      </c>
      <c r="B7" s="17"/>
      <c r="C7" s="17"/>
      <c r="D7" s="17"/>
      <c r="E7" s="17"/>
      <c r="F7" s="17"/>
      <c r="G7" s="17"/>
      <c r="H7" s="17"/>
      <c r="I7" s="17"/>
    </row>
    <row r="8" spans="1:11" s="15" customFormat="1" ht="24.75" customHeight="1">
      <c r="A8" s="160" t="s">
        <v>10</v>
      </c>
      <c r="B8" s="160" t="s">
        <v>125</v>
      </c>
      <c r="C8" s="160" t="s">
        <v>126</v>
      </c>
      <c r="D8" s="160" t="s">
        <v>127</v>
      </c>
      <c r="E8" s="160" t="s">
        <v>380</v>
      </c>
      <c r="F8" s="160" t="s">
        <v>16</v>
      </c>
      <c r="G8" s="160" t="s">
        <v>309</v>
      </c>
      <c r="H8" s="160" t="s">
        <v>128</v>
      </c>
      <c r="I8" s="160" t="s">
        <v>11</v>
      </c>
      <c r="J8" s="160" t="s">
        <v>12</v>
      </c>
      <c r="K8" s="162" t="s">
        <v>405</v>
      </c>
    </row>
    <row r="9" spans="1:11" s="15" customFormat="1" ht="43.5" customHeight="1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3"/>
    </row>
    <row r="10" spans="2:11" s="15" customFormat="1" ht="15" customHeight="1">
      <c r="B10" s="31"/>
      <c r="C10" s="31"/>
      <c r="D10" s="31"/>
      <c r="E10" s="31"/>
      <c r="F10" s="31"/>
      <c r="G10" s="31"/>
      <c r="H10" s="31"/>
      <c r="I10" s="31"/>
      <c r="J10" s="31"/>
      <c r="K10" s="13"/>
    </row>
    <row r="11" spans="1:11" s="3" customFormat="1" ht="24.75" customHeight="1">
      <c r="A11" s="33" t="s">
        <v>183</v>
      </c>
      <c r="B11" s="16">
        <v>162957</v>
      </c>
      <c r="C11" s="16">
        <v>54393</v>
      </c>
      <c r="D11" s="16">
        <v>55156</v>
      </c>
      <c r="E11" s="16">
        <f>SUM(B11:D11)</f>
        <v>272506</v>
      </c>
      <c r="F11" s="16">
        <v>69347</v>
      </c>
      <c r="G11" s="16">
        <v>275279</v>
      </c>
      <c r="H11" s="16">
        <v>121776</v>
      </c>
      <c r="I11" s="16">
        <v>0</v>
      </c>
      <c r="J11" s="16">
        <v>35147</v>
      </c>
      <c r="K11" s="16">
        <f aca="true" t="shared" si="0" ref="K11:K17">SUM(E11:J11)</f>
        <v>774055</v>
      </c>
    </row>
    <row r="12" spans="1:11" s="3" customFormat="1" ht="24.75" customHeight="1">
      <c r="A12" s="26" t="s">
        <v>184</v>
      </c>
      <c r="B12" s="32">
        <v>111461</v>
      </c>
      <c r="C12" s="32">
        <v>43638</v>
      </c>
      <c r="D12" s="32">
        <v>4092</v>
      </c>
      <c r="E12" s="16">
        <f aca="true" t="shared" si="1" ref="E12:E17">SUM(B12:D12)</f>
        <v>159191</v>
      </c>
      <c r="F12" s="32">
        <v>36414</v>
      </c>
      <c r="G12" s="32">
        <v>138901</v>
      </c>
      <c r="H12" s="32">
        <f>'[1]Gamesz műk.kiad.szf'!H28</f>
        <v>0</v>
      </c>
      <c r="I12" s="32">
        <f>'[1]Gamesz műk.kiad.szf'!I28</f>
        <v>0</v>
      </c>
      <c r="J12" s="32">
        <v>0</v>
      </c>
      <c r="K12" s="16">
        <f t="shared" si="0"/>
        <v>334506</v>
      </c>
    </row>
    <row r="13" spans="1:11" s="3" customFormat="1" ht="24.75" customHeight="1">
      <c r="A13" s="26" t="s">
        <v>185</v>
      </c>
      <c r="B13" s="32">
        <v>68808</v>
      </c>
      <c r="C13" s="32">
        <v>23063</v>
      </c>
      <c r="D13" s="32">
        <v>4092</v>
      </c>
      <c r="E13" s="16">
        <f t="shared" si="1"/>
        <v>95963</v>
      </c>
      <c r="F13" s="32">
        <v>23049</v>
      </c>
      <c r="G13" s="32">
        <v>15827</v>
      </c>
      <c r="H13" s="32">
        <f>'[1]Gamesz műk.kiad.szf'!H35</f>
        <v>0</v>
      </c>
      <c r="I13" s="32">
        <f>'[1]Gamesz műk.kiad.szf'!I35</f>
        <v>1200</v>
      </c>
      <c r="J13" s="32">
        <v>0</v>
      </c>
      <c r="K13" s="16">
        <f t="shared" si="0"/>
        <v>136039</v>
      </c>
    </row>
    <row r="14" spans="1:11" s="3" customFormat="1" ht="24.75" customHeight="1">
      <c r="A14" s="26" t="s">
        <v>275</v>
      </c>
      <c r="B14" s="32">
        <v>129477</v>
      </c>
      <c r="C14" s="32">
        <v>32959</v>
      </c>
      <c r="D14" s="32">
        <v>0</v>
      </c>
      <c r="E14" s="16">
        <f t="shared" si="1"/>
        <v>162436</v>
      </c>
      <c r="F14" s="32">
        <v>38872</v>
      </c>
      <c r="G14" s="32">
        <v>35611</v>
      </c>
      <c r="H14" s="32">
        <f>'[1]Gamesz műk.kiad.szf'!H47</f>
        <v>0</v>
      </c>
      <c r="I14" s="32">
        <v>1300</v>
      </c>
      <c r="J14" s="32">
        <v>0</v>
      </c>
      <c r="K14" s="16">
        <f t="shared" si="0"/>
        <v>238219</v>
      </c>
    </row>
    <row r="15" spans="1:11" s="3" customFormat="1" ht="24.75" customHeight="1">
      <c r="A15" s="26" t="s">
        <v>39</v>
      </c>
      <c r="B15" s="32">
        <v>51217</v>
      </c>
      <c r="C15" s="32">
        <v>15610</v>
      </c>
      <c r="D15" s="32">
        <v>660</v>
      </c>
      <c r="E15" s="16">
        <f t="shared" si="1"/>
        <v>67487</v>
      </c>
      <c r="F15" s="32">
        <v>15945</v>
      </c>
      <c r="G15" s="32">
        <v>15337</v>
      </c>
      <c r="H15" s="32">
        <f>'[1]Gamesz műk.kiad.szf'!H51</f>
        <v>0</v>
      </c>
      <c r="I15" s="32">
        <f>'[1]Gamesz műk.kiad.szf'!I51</f>
        <v>0</v>
      </c>
      <c r="J15" s="32">
        <v>0</v>
      </c>
      <c r="K15" s="16">
        <f t="shared" si="0"/>
        <v>98769</v>
      </c>
    </row>
    <row r="16" spans="1:11" s="3" customFormat="1" ht="24.75" customHeight="1">
      <c r="A16" s="26" t="s">
        <v>40</v>
      </c>
      <c r="B16" s="32">
        <v>79366</v>
      </c>
      <c r="C16" s="32">
        <v>27325</v>
      </c>
      <c r="D16" s="32">
        <v>990</v>
      </c>
      <c r="E16" s="16">
        <f t="shared" si="1"/>
        <v>107681</v>
      </c>
      <c r="F16" s="32">
        <v>24814</v>
      </c>
      <c r="G16" s="32">
        <v>62159</v>
      </c>
      <c r="H16" s="32">
        <f>'[1]Gamesz műk.kiad.szf'!H64</f>
        <v>0</v>
      </c>
      <c r="I16" s="32">
        <f>'[1]Gamesz műk.kiad.szf'!I64</f>
        <v>0</v>
      </c>
      <c r="J16" s="32">
        <v>0</v>
      </c>
      <c r="K16" s="16">
        <f t="shared" si="0"/>
        <v>194654</v>
      </c>
    </row>
    <row r="17" spans="1:11" s="3" customFormat="1" ht="24.75" customHeight="1">
      <c r="A17" s="26" t="s">
        <v>112</v>
      </c>
      <c r="B17" s="32">
        <v>24418</v>
      </c>
      <c r="C17" s="32">
        <v>7299</v>
      </c>
      <c r="D17" s="32">
        <v>1550</v>
      </c>
      <c r="E17" s="16">
        <f t="shared" si="1"/>
        <v>33267</v>
      </c>
      <c r="F17" s="32">
        <v>7798</v>
      </c>
      <c r="G17" s="32">
        <v>29086</v>
      </c>
      <c r="H17" s="32">
        <v>0</v>
      </c>
      <c r="I17" s="32">
        <f>'[1]Gamesz műk.kiad.szf'!I77</f>
        <v>0</v>
      </c>
      <c r="J17" s="32">
        <v>0</v>
      </c>
      <c r="K17" s="16">
        <f t="shared" si="0"/>
        <v>70151</v>
      </c>
    </row>
    <row r="18" spans="1:11" s="3" customFormat="1" ht="24.75" customHeight="1">
      <c r="A18" s="33" t="s">
        <v>159</v>
      </c>
      <c r="B18" s="16">
        <f>SUM(B12:B17)</f>
        <v>464747</v>
      </c>
      <c r="C18" s="16">
        <f aca="true" t="shared" si="2" ref="C18:K18">SUM(C12:C17)</f>
        <v>149894</v>
      </c>
      <c r="D18" s="16">
        <f t="shared" si="2"/>
        <v>11384</v>
      </c>
      <c r="E18" s="16">
        <f t="shared" si="2"/>
        <v>626025</v>
      </c>
      <c r="F18" s="16">
        <f t="shared" si="2"/>
        <v>146892</v>
      </c>
      <c r="G18" s="16">
        <f t="shared" si="2"/>
        <v>296921</v>
      </c>
      <c r="H18" s="16">
        <f t="shared" si="2"/>
        <v>0</v>
      </c>
      <c r="I18" s="16">
        <f t="shared" si="2"/>
        <v>2500</v>
      </c>
      <c r="J18" s="16">
        <f t="shared" si="2"/>
        <v>0</v>
      </c>
      <c r="K18" s="16">
        <f t="shared" si="2"/>
        <v>1072338</v>
      </c>
    </row>
    <row r="19" spans="1:11" s="3" customFormat="1" ht="24.75" customHeight="1">
      <c r="A19" s="34" t="s">
        <v>8</v>
      </c>
      <c r="B19" s="16">
        <f>B11+B18</f>
        <v>627704</v>
      </c>
      <c r="C19" s="16">
        <f aca="true" t="shared" si="3" ref="C19:K19">C11+C18</f>
        <v>204287</v>
      </c>
      <c r="D19" s="16">
        <f t="shared" si="3"/>
        <v>66540</v>
      </c>
      <c r="E19" s="16">
        <f t="shared" si="3"/>
        <v>898531</v>
      </c>
      <c r="F19" s="16">
        <f t="shared" si="3"/>
        <v>216239</v>
      </c>
      <c r="G19" s="16">
        <f t="shared" si="3"/>
        <v>572200</v>
      </c>
      <c r="H19" s="16">
        <f t="shared" si="3"/>
        <v>121776</v>
      </c>
      <c r="I19" s="16">
        <f t="shared" si="3"/>
        <v>2500</v>
      </c>
      <c r="J19" s="16">
        <f t="shared" si="3"/>
        <v>35147</v>
      </c>
      <c r="K19" s="16">
        <f t="shared" si="3"/>
        <v>1846393</v>
      </c>
    </row>
    <row r="22" ht="12.75">
      <c r="E22" s="24"/>
    </row>
    <row r="29" spans="2:5" ht="15.75">
      <c r="B29" s="35"/>
      <c r="C29" s="35"/>
      <c r="D29" s="35"/>
      <c r="E29" s="35"/>
    </row>
  </sheetData>
  <mergeCells count="16">
    <mergeCell ref="F8:F9"/>
    <mergeCell ref="G8:G9"/>
    <mergeCell ref="B8:B9"/>
    <mergeCell ref="C8:C9"/>
    <mergeCell ref="D8:D9"/>
    <mergeCell ref="E8:E9"/>
    <mergeCell ref="H8:H9"/>
    <mergeCell ref="I8:I9"/>
    <mergeCell ref="J1:K1"/>
    <mergeCell ref="A2:K2"/>
    <mergeCell ref="A3:K3"/>
    <mergeCell ref="A4:K4"/>
    <mergeCell ref="J8:J9"/>
    <mergeCell ref="K8:K9"/>
    <mergeCell ref="A5:K5"/>
    <mergeCell ref="A8:A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G123"/>
  <sheetViews>
    <sheetView workbookViewId="0" topLeftCell="A1">
      <selection activeCell="A7" sqref="A7"/>
    </sheetView>
  </sheetViews>
  <sheetFormatPr defaultColWidth="9.140625" defaultRowHeight="12.75"/>
  <cols>
    <col min="1" max="1" width="40.57421875" style="1" customWidth="1"/>
    <col min="2" max="2" width="19.8515625" style="1" customWidth="1"/>
    <col min="3" max="3" width="15.00390625" style="1" customWidth="1"/>
    <col min="4" max="4" width="16.57421875" style="1" customWidth="1"/>
    <col min="5" max="5" width="16.140625" style="1" customWidth="1"/>
    <col min="6" max="6" width="19.28125" style="1" customWidth="1"/>
    <col min="7" max="16384" width="9.140625" style="1" customWidth="1"/>
  </cols>
  <sheetData>
    <row r="1" spans="5:6" ht="15" customHeight="1">
      <c r="E1" s="164" t="s">
        <v>52</v>
      </c>
      <c r="F1" s="164"/>
    </row>
    <row r="2" spans="1:6" ht="15" customHeight="1">
      <c r="A2" s="165" t="s">
        <v>60</v>
      </c>
      <c r="B2" s="165"/>
      <c r="C2" s="165"/>
      <c r="D2" s="165"/>
      <c r="E2" s="165"/>
      <c r="F2" s="165"/>
    </row>
    <row r="3" spans="1:6" ht="15" customHeight="1">
      <c r="A3" s="165" t="s">
        <v>292</v>
      </c>
      <c r="B3" s="165"/>
      <c r="C3" s="165"/>
      <c r="D3" s="165"/>
      <c r="E3" s="165"/>
      <c r="F3" s="165"/>
    </row>
    <row r="4" spans="1:6" ht="15" customHeight="1">
      <c r="A4" s="165" t="s">
        <v>198</v>
      </c>
      <c r="B4" s="165"/>
      <c r="C4" s="165"/>
      <c r="D4" s="165"/>
      <c r="E4" s="165"/>
      <c r="F4" s="165"/>
    </row>
    <row r="5" spans="1:6" ht="15" customHeight="1">
      <c r="A5" s="165" t="s">
        <v>227</v>
      </c>
      <c r="B5" s="165"/>
      <c r="C5" s="165"/>
      <c r="D5" s="165"/>
      <c r="E5" s="165"/>
      <c r="F5" s="165"/>
    </row>
    <row r="6" spans="1:6" ht="15" customHeight="1">
      <c r="A6" s="19"/>
      <c r="B6" s="19"/>
      <c r="C6" s="19"/>
      <c r="D6" s="19"/>
      <c r="E6" s="19"/>
      <c r="F6" s="19"/>
    </row>
    <row r="7" ht="15" customHeight="1">
      <c r="A7" s="3" t="s">
        <v>426</v>
      </c>
    </row>
    <row r="8" spans="1:6" s="26" customFormat="1" ht="11.25" customHeight="1">
      <c r="A8" s="166" t="s">
        <v>10</v>
      </c>
      <c r="B8" s="167" t="s">
        <v>418</v>
      </c>
      <c r="C8" s="167" t="s">
        <v>228</v>
      </c>
      <c r="D8" s="167" t="s">
        <v>229</v>
      </c>
      <c r="E8" s="167" t="s">
        <v>41</v>
      </c>
      <c r="F8" s="166" t="s">
        <v>405</v>
      </c>
    </row>
    <row r="9" spans="1:6" s="49" customFormat="1" ht="37.5" customHeight="1">
      <c r="A9" s="166"/>
      <c r="B9" s="167"/>
      <c r="C9" s="167"/>
      <c r="D9" s="167"/>
      <c r="E9" s="167"/>
      <c r="F9" s="166"/>
    </row>
    <row r="10" spans="1:7" s="49" customFormat="1" ht="15" customHeight="1">
      <c r="A10" s="34" t="s">
        <v>184</v>
      </c>
      <c r="B10" s="20"/>
      <c r="C10" s="20"/>
      <c r="D10" s="20"/>
      <c r="E10" s="20"/>
      <c r="F10" s="21"/>
      <c r="G10" s="20"/>
    </row>
    <row r="11" spans="1:7" s="49" customFormat="1" ht="15" customHeight="1">
      <c r="A11" s="49" t="s">
        <v>201</v>
      </c>
      <c r="B11" s="20">
        <v>50500</v>
      </c>
      <c r="C11" s="20"/>
      <c r="D11" s="20"/>
      <c r="E11" s="20"/>
      <c r="F11" s="21">
        <f>SUM(B11:E11)</f>
        <v>50500</v>
      </c>
      <c r="G11" s="20"/>
    </row>
    <row r="12" spans="1:7" s="49" customFormat="1" ht="15" customHeight="1">
      <c r="A12" s="49" t="s">
        <v>230</v>
      </c>
      <c r="B12" s="20">
        <v>7220</v>
      </c>
      <c r="C12" s="20"/>
      <c r="D12" s="20"/>
      <c r="E12" s="20"/>
      <c r="F12" s="21">
        <f aca="true" t="shared" si="0" ref="F12:F25">SUM(B12:E12)</f>
        <v>7220</v>
      </c>
      <c r="G12" s="20"/>
    </row>
    <row r="13" spans="1:7" s="49" customFormat="1" ht="15" customHeight="1">
      <c r="A13" s="49" t="s">
        <v>231</v>
      </c>
      <c r="B13" s="20">
        <v>22330</v>
      </c>
      <c r="C13" s="20"/>
      <c r="D13" s="20"/>
      <c r="E13" s="20"/>
      <c r="F13" s="21">
        <f t="shared" si="0"/>
        <v>22330</v>
      </c>
      <c r="G13" s="20"/>
    </row>
    <row r="14" spans="1:7" s="49" customFormat="1" ht="15" customHeight="1">
      <c r="A14" s="49" t="s">
        <v>202</v>
      </c>
      <c r="B14" s="20">
        <v>1175</v>
      </c>
      <c r="C14" s="20"/>
      <c r="D14" s="20"/>
      <c r="E14" s="20"/>
      <c r="F14" s="21">
        <f t="shared" si="0"/>
        <v>1175</v>
      </c>
      <c r="G14" s="20"/>
    </row>
    <row r="15" spans="1:7" s="49" customFormat="1" ht="15" customHeight="1">
      <c r="A15" s="49" t="s">
        <v>203</v>
      </c>
      <c r="B15" s="20">
        <v>27300</v>
      </c>
      <c r="C15" s="20"/>
      <c r="D15" s="20"/>
      <c r="E15" s="20"/>
      <c r="F15" s="21">
        <f t="shared" si="0"/>
        <v>27300</v>
      </c>
      <c r="G15" s="20"/>
    </row>
    <row r="16" spans="1:7" s="49" customFormat="1" ht="15" customHeight="1">
      <c r="A16" s="49" t="s">
        <v>204</v>
      </c>
      <c r="B16" s="20">
        <v>2700</v>
      </c>
      <c r="C16" s="20"/>
      <c r="D16" s="20"/>
      <c r="E16" s="20"/>
      <c r="F16" s="21">
        <f t="shared" si="0"/>
        <v>2700</v>
      </c>
      <c r="G16" s="20"/>
    </row>
    <row r="17" spans="1:7" s="49" customFormat="1" ht="15" customHeight="1">
      <c r="A17" s="49" t="s">
        <v>205</v>
      </c>
      <c r="B17" s="20">
        <v>393</v>
      </c>
      <c r="C17" s="20"/>
      <c r="D17" s="20"/>
      <c r="E17" s="20"/>
      <c r="F17" s="21">
        <f t="shared" si="0"/>
        <v>393</v>
      </c>
      <c r="G17" s="20"/>
    </row>
    <row r="18" spans="1:7" s="49" customFormat="1" ht="15" customHeight="1">
      <c r="A18" s="49" t="s">
        <v>206</v>
      </c>
      <c r="B18" s="20">
        <v>675</v>
      </c>
      <c r="C18" s="20"/>
      <c r="D18" s="20"/>
      <c r="E18" s="20"/>
      <c r="F18" s="21">
        <f t="shared" si="0"/>
        <v>675</v>
      </c>
      <c r="G18" s="20"/>
    </row>
    <row r="19" spans="1:7" s="49" customFormat="1" ht="15" customHeight="1">
      <c r="A19" s="49" t="s">
        <v>207</v>
      </c>
      <c r="B19" s="20">
        <v>1059</v>
      </c>
      <c r="C19" s="20"/>
      <c r="D19" s="20"/>
      <c r="E19" s="50"/>
      <c r="F19" s="21">
        <f t="shared" si="0"/>
        <v>1059</v>
      </c>
      <c r="G19" s="20"/>
    </row>
    <row r="20" spans="1:7" s="49" customFormat="1" ht="15" customHeight="1">
      <c r="A20" s="49" t="s">
        <v>208</v>
      </c>
      <c r="B20" s="20"/>
      <c r="C20" s="20"/>
      <c r="D20" s="20"/>
      <c r="E20" s="50">
        <v>209228</v>
      </c>
      <c r="F20" s="21">
        <f t="shared" si="0"/>
        <v>209228</v>
      </c>
      <c r="G20" s="20"/>
    </row>
    <row r="21" spans="1:7" s="49" customFormat="1" ht="15" customHeight="1">
      <c r="A21" s="49" t="s">
        <v>209</v>
      </c>
      <c r="B21" s="20">
        <v>233</v>
      </c>
      <c r="C21" s="20"/>
      <c r="D21" s="20"/>
      <c r="E21" s="50"/>
      <c r="F21" s="21">
        <f t="shared" si="0"/>
        <v>233</v>
      </c>
      <c r="G21" s="20"/>
    </row>
    <row r="22" spans="1:7" s="49" customFormat="1" ht="15" customHeight="1">
      <c r="A22" s="49" t="s">
        <v>277</v>
      </c>
      <c r="B22" s="20"/>
      <c r="C22" s="20"/>
      <c r="D22" s="20">
        <v>7219</v>
      </c>
      <c r="E22" s="20"/>
      <c r="F22" s="21">
        <f t="shared" si="0"/>
        <v>7219</v>
      </c>
      <c r="G22" s="20"/>
    </row>
    <row r="23" spans="1:7" s="49" customFormat="1" ht="15" customHeight="1">
      <c r="A23" s="49" t="s">
        <v>278</v>
      </c>
      <c r="B23" s="20">
        <v>78</v>
      </c>
      <c r="C23" s="20"/>
      <c r="D23" s="20"/>
      <c r="E23" s="20"/>
      <c r="F23" s="21">
        <f t="shared" si="0"/>
        <v>78</v>
      </c>
      <c r="G23" s="20"/>
    </row>
    <row r="24" spans="1:7" s="49" customFormat="1" ht="15" customHeight="1">
      <c r="A24" s="49" t="s">
        <v>279</v>
      </c>
      <c r="B24" s="20"/>
      <c r="C24" s="20"/>
      <c r="D24" s="20">
        <v>370</v>
      </c>
      <c r="E24" s="20"/>
      <c r="F24" s="21">
        <f t="shared" si="0"/>
        <v>370</v>
      </c>
      <c r="G24" s="20"/>
    </row>
    <row r="25" spans="1:7" s="49" customFormat="1" ht="15" customHeight="1">
      <c r="A25" s="49" t="s">
        <v>280</v>
      </c>
      <c r="B25" s="20">
        <v>800</v>
      </c>
      <c r="C25" s="20"/>
      <c r="D25" s="20"/>
      <c r="E25" s="20"/>
      <c r="F25" s="21">
        <f t="shared" si="0"/>
        <v>800</v>
      </c>
      <c r="G25" s="20"/>
    </row>
    <row r="26" spans="1:7" s="49" customFormat="1" ht="15" customHeight="1">
      <c r="A26" s="34" t="s">
        <v>281</v>
      </c>
      <c r="B26" s="21">
        <f>SUM(B11:B25)</f>
        <v>114463</v>
      </c>
      <c r="C26" s="21">
        <f>SUM(C11:C25)</f>
        <v>0</v>
      </c>
      <c r="D26" s="21">
        <f>SUM(D11:D25)</f>
        <v>7589</v>
      </c>
      <c r="E26" s="21">
        <f>SUM(E11:E25)</f>
        <v>209228</v>
      </c>
      <c r="F26" s="21">
        <f>SUM(F11:F25)</f>
        <v>331280</v>
      </c>
      <c r="G26" s="20"/>
    </row>
    <row r="27" spans="1:6" s="49" customFormat="1" ht="15" customHeight="1">
      <c r="A27" s="51"/>
      <c r="B27" s="18"/>
      <c r="C27" s="18"/>
      <c r="D27" s="18"/>
      <c r="E27" s="18"/>
      <c r="F27" s="51"/>
    </row>
    <row r="28" spans="1:7" s="34" customFormat="1" ht="15" customHeight="1">
      <c r="A28" s="34" t="s">
        <v>185</v>
      </c>
      <c r="B28" s="21"/>
      <c r="C28" s="21"/>
      <c r="D28" s="21"/>
      <c r="E28" s="21"/>
      <c r="F28" s="21"/>
      <c r="G28" s="21"/>
    </row>
    <row r="29" spans="1:7" s="34" customFormat="1" ht="15" customHeight="1">
      <c r="A29" s="49" t="s">
        <v>282</v>
      </c>
      <c r="B29" s="20">
        <v>1300</v>
      </c>
      <c r="C29" s="21"/>
      <c r="D29" s="21"/>
      <c r="E29" s="21"/>
      <c r="F29" s="21">
        <f>SUM(B29:E29)</f>
        <v>1300</v>
      </c>
      <c r="G29" s="21"/>
    </row>
    <row r="30" spans="1:7" s="34" customFormat="1" ht="15" customHeight="1">
      <c r="A30" s="49" t="s">
        <v>283</v>
      </c>
      <c r="B30" s="20">
        <v>800</v>
      </c>
      <c r="C30" s="20"/>
      <c r="D30" s="21"/>
      <c r="E30" s="20"/>
      <c r="F30" s="21">
        <f>SUM(B30:E30)</f>
        <v>800</v>
      </c>
      <c r="G30" s="21"/>
    </row>
    <row r="31" spans="1:7" s="34" customFormat="1" ht="15" customHeight="1">
      <c r="A31" s="49" t="s">
        <v>284</v>
      </c>
      <c r="B31" s="20"/>
      <c r="C31" s="20"/>
      <c r="D31" s="20"/>
      <c r="E31" s="20"/>
      <c r="F31" s="21">
        <f>SUM(B31:E31)</f>
        <v>0</v>
      </c>
      <c r="G31" s="21"/>
    </row>
    <row r="32" spans="1:7" s="34" customFormat="1" ht="15" customHeight="1">
      <c r="A32" s="49" t="s">
        <v>232</v>
      </c>
      <c r="B32" s="20"/>
      <c r="C32" s="20"/>
      <c r="D32" s="21"/>
      <c r="E32" s="50">
        <v>132548</v>
      </c>
      <c r="F32" s="21">
        <f>SUM(B32:E32)</f>
        <v>132548</v>
      </c>
      <c r="G32" s="21"/>
    </row>
    <row r="33" spans="1:7" s="23" customFormat="1" ht="15" customHeight="1">
      <c r="A33" s="34" t="s">
        <v>178</v>
      </c>
      <c r="B33" s="21">
        <f>SUM(B29:B32)</f>
        <v>2100</v>
      </c>
      <c r="C33" s="21">
        <v>0</v>
      </c>
      <c r="D33" s="21">
        <f>SUM(D29:D32)</f>
        <v>0</v>
      </c>
      <c r="E33" s="21">
        <f>SUM(E29:E32)</f>
        <v>132548</v>
      </c>
      <c r="F33" s="21">
        <f>SUM(B33:E33)</f>
        <v>134648</v>
      </c>
      <c r="G33" s="7"/>
    </row>
    <row r="34" spans="1:7" s="23" customFormat="1" ht="15" customHeight="1">
      <c r="A34" s="34"/>
      <c r="B34" s="21"/>
      <c r="C34" s="21"/>
      <c r="D34" s="21"/>
      <c r="E34" s="21"/>
      <c r="F34" s="21"/>
      <c r="G34" s="7"/>
    </row>
    <row r="35" spans="1:7" s="49" customFormat="1" ht="13.5" customHeight="1">
      <c r="A35" s="49" t="s">
        <v>249</v>
      </c>
      <c r="B35" s="20"/>
      <c r="C35" s="20"/>
      <c r="D35" s="20"/>
      <c r="E35" s="20"/>
      <c r="F35" s="21"/>
      <c r="G35" s="20"/>
    </row>
    <row r="36" spans="1:7" s="34" customFormat="1" ht="15" customHeight="1">
      <c r="A36" s="34" t="s">
        <v>250</v>
      </c>
      <c r="B36" s="21"/>
      <c r="C36" s="21"/>
      <c r="D36" s="21"/>
      <c r="E36" s="21"/>
      <c r="F36" s="21"/>
      <c r="G36" s="21"/>
    </row>
    <row r="37" spans="1:7" s="49" customFormat="1" ht="15" customHeight="1">
      <c r="A37" s="49" t="s">
        <v>282</v>
      </c>
      <c r="B37" s="20">
        <v>828</v>
      </c>
      <c r="C37" s="20"/>
      <c r="D37" s="20"/>
      <c r="F37" s="21">
        <f>SUM(B37:E37)</f>
        <v>828</v>
      </c>
      <c r="G37" s="20"/>
    </row>
    <row r="38" spans="1:7" s="49" customFormat="1" ht="15" customHeight="1">
      <c r="A38" s="49" t="s">
        <v>232</v>
      </c>
      <c r="B38" s="20"/>
      <c r="C38" s="20"/>
      <c r="D38" s="20"/>
      <c r="E38" s="50">
        <v>235079</v>
      </c>
      <c r="F38" s="21">
        <f>SUM(B38:E38)</f>
        <v>235079</v>
      </c>
      <c r="G38" s="20"/>
    </row>
    <row r="39" spans="1:7" s="49" customFormat="1" ht="15" customHeight="1">
      <c r="A39" s="49" t="s">
        <v>285</v>
      </c>
      <c r="B39" s="20">
        <v>772</v>
      </c>
      <c r="C39" s="20"/>
      <c r="D39" s="20"/>
      <c r="E39" s="20"/>
      <c r="F39" s="21">
        <f>SUM(B39:E39)</f>
        <v>772</v>
      </c>
      <c r="G39" s="20"/>
    </row>
    <row r="40" spans="1:7" s="49" customFormat="1" ht="15" customHeight="1">
      <c r="A40" s="34" t="s">
        <v>251</v>
      </c>
      <c r="B40" s="21">
        <f>SUM(B37:B39)</f>
        <v>1600</v>
      </c>
      <c r="C40" s="21">
        <f>SUM(C37:C39)</f>
        <v>0</v>
      </c>
      <c r="D40" s="21">
        <f>SUM(D37:D39)</f>
        <v>0</v>
      </c>
      <c r="E40" s="21">
        <f>SUM(E38:E39)</f>
        <v>235079</v>
      </c>
      <c r="F40" s="21">
        <f>SUM(B40:E40)</f>
        <v>236679</v>
      </c>
      <c r="G40" s="20"/>
    </row>
    <row r="41" spans="1:7" s="49" customFormat="1" ht="15" customHeight="1">
      <c r="A41" s="34"/>
      <c r="B41" s="21"/>
      <c r="C41" s="21"/>
      <c r="D41" s="21"/>
      <c r="E41" s="21"/>
      <c r="F41" s="21"/>
      <c r="G41" s="20"/>
    </row>
    <row r="42" spans="1:7" s="34" customFormat="1" ht="15" customHeight="1">
      <c r="A42" s="34" t="s">
        <v>252</v>
      </c>
      <c r="B42" s="21"/>
      <c r="C42" s="21"/>
      <c r="D42" s="21"/>
      <c r="E42" s="21"/>
      <c r="F42" s="21"/>
      <c r="G42" s="21"/>
    </row>
    <row r="43" spans="1:7" s="49" customFormat="1" ht="15" customHeight="1">
      <c r="A43" s="49" t="s">
        <v>232</v>
      </c>
      <c r="B43" s="20"/>
      <c r="C43" s="20"/>
      <c r="D43" s="20"/>
      <c r="E43" s="50">
        <v>98444</v>
      </c>
      <c r="F43" s="21">
        <f>SUM(B43:E43)</f>
        <v>98444</v>
      </c>
      <c r="G43" s="20"/>
    </row>
    <row r="44" spans="1:7" s="49" customFormat="1" ht="15" customHeight="1">
      <c r="A44" s="34" t="s">
        <v>253</v>
      </c>
      <c r="B44" s="21">
        <f>SUM(B43)</f>
        <v>0</v>
      </c>
      <c r="C44" s="21">
        <f>SUM(C43)</f>
        <v>0</v>
      </c>
      <c r="D44" s="21">
        <f>SUM(D43)</f>
        <v>0</v>
      </c>
      <c r="E44" s="21">
        <f>SUM(E43)</f>
        <v>98444</v>
      </c>
      <c r="F44" s="21">
        <f>SUM(B44:E44)</f>
        <v>98444</v>
      </c>
      <c r="G44" s="20"/>
    </row>
    <row r="45" spans="1:7" s="49" customFormat="1" ht="15" customHeight="1">
      <c r="A45" s="34"/>
      <c r="B45" s="21"/>
      <c r="C45" s="21"/>
      <c r="D45" s="21"/>
      <c r="E45" s="21"/>
      <c r="F45" s="21"/>
      <c r="G45" s="20"/>
    </row>
    <row r="46" spans="1:7" s="34" customFormat="1" ht="15" customHeight="1">
      <c r="A46" s="34" t="s">
        <v>254</v>
      </c>
      <c r="B46" s="21"/>
      <c r="C46" s="21"/>
      <c r="D46" s="21"/>
      <c r="E46" s="21"/>
      <c r="F46" s="21"/>
      <c r="G46" s="21"/>
    </row>
    <row r="47" spans="1:7" ht="15" customHeight="1">
      <c r="A47" s="49" t="s">
        <v>232</v>
      </c>
      <c r="B47" s="20"/>
      <c r="C47" s="20"/>
      <c r="D47" s="20"/>
      <c r="E47" s="50">
        <v>121580</v>
      </c>
      <c r="F47" s="21">
        <f aca="true" t="shared" si="1" ref="F47:F52">SUM(B47:E47)</f>
        <v>121580</v>
      </c>
      <c r="G47" s="10"/>
    </row>
    <row r="48" spans="1:7" ht="15" customHeight="1">
      <c r="A48" s="49" t="s">
        <v>203</v>
      </c>
      <c r="B48" s="20">
        <v>3906</v>
      </c>
      <c r="C48" s="20"/>
      <c r="D48" s="20"/>
      <c r="E48" s="20"/>
      <c r="F48" s="21">
        <f t="shared" si="1"/>
        <v>3906</v>
      </c>
      <c r="G48" s="10"/>
    </row>
    <row r="49" spans="1:7" ht="15" customHeight="1">
      <c r="A49" s="49" t="s">
        <v>286</v>
      </c>
      <c r="B49" s="20"/>
      <c r="C49" s="20"/>
      <c r="D49" s="20">
        <v>7657</v>
      </c>
      <c r="E49" s="20"/>
      <c r="F49" s="21">
        <f t="shared" si="1"/>
        <v>7657</v>
      </c>
      <c r="G49" s="10"/>
    </row>
    <row r="50" spans="1:7" ht="15" customHeight="1">
      <c r="A50" s="49" t="s">
        <v>287</v>
      </c>
      <c r="B50" s="20">
        <v>52472</v>
      </c>
      <c r="C50" s="20"/>
      <c r="D50" s="20"/>
      <c r="E50" s="20"/>
      <c r="F50" s="21">
        <f t="shared" si="1"/>
        <v>52472</v>
      </c>
      <c r="G50" s="10"/>
    </row>
    <row r="51" spans="1:7" ht="15" customHeight="1">
      <c r="A51" s="49" t="s">
        <v>385</v>
      </c>
      <c r="B51" s="20">
        <v>7105</v>
      </c>
      <c r="C51" s="20"/>
      <c r="D51" s="20"/>
      <c r="E51" s="20"/>
      <c r="F51" s="21">
        <f t="shared" si="1"/>
        <v>7105</v>
      </c>
      <c r="G51" s="10"/>
    </row>
    <row r="52" spans="1:7" s="23" customFormat="1" ht="15" customHeight="1">
      <c r="A52" s="34" t="s">
        <v>255</v>
      </c>
      <c r="B52" s="21">
        <f>SUM(B47:B51)</f>
        <v>63483</v>
      </c>
      <c r="C52" s="21">
        <v>0</v>
      </c>
      <c r="D52" s="21">
        <f>SUM(D47:D51)</f>
        <v>7657</v>
      </c>
      <c r="E52" s="21">
        <f>SUM(E47:E51)</f>
        <v>121580</v>
      </c>
      <c r="F52" s="21">
        <f t="shared" si="1"/>
        <v>192720</v>
      </c>
      <c r="G52" s="7"/>
    </row>
    <row r="53" spans="1:7" s="23" customFormat="1" ht="15" customHeight="1">
      <c r="A53" s="34"/>
      <c r="B53" s="21"/>
      <c r="C53" s="21"/>
      <c r="D53" s="21"/>
      <c r="E53" s="21"/>
      <c r="F53" s="21"/>
      <c r="G53" s="7"/>
    </row>
    <row r="54" spans="1:7" s="34" customFormat="1" ht="15" customHeight="1">
      <c r="A54" s="34" t="s">
        <v>256</v>
      </c>
      <c r="B54" s="21"/>
      <c r="C54" s="21"/>
      <c r="D54" s="21"/>
      <c r="E54" s="21"/>
      <c r="F54" s="21"/>
      <c r="G54" s="21"/>
    </row>
    <row r="55" spans="1:7" s="34" customFormat="1" ht="15" customHeight="1">
      <c r="A55" s="49" t="s">
        <v>288</v>
      </c>
      <c r="B55" s="20">
        <v>9612</v>
      </c>
      <c r="C55" s="21"/>
      <c r="D55" s="20">
        <v>3500</v>
      </c>
      <c r="E55" s="21"/>
      <c r="F55" s="21">
        <f>SUM(B55:E55)</f>
        <v>13112</v>
      </c>
      <c r="G55" s="21"/>
    </row>
    <row r="56" spans="1:7" s="34" customFormat="1" ht="15" customHeight="1">
      <c r="A56" s="49" t="s">
        <v>282</v>
      </c>
      <c r="B56" s="20">
        <v>300</v>
      </c>
      <c r="C56" s="21"/>
      <c r="D56" s="20"/>
      <c r="E56" s="21"/>
      <c r="F56" s="21">
        <f>SUM(B56:E56)</f>
        <v>300</v>
      </c>
      <c r="G56" s="21"/>
    </row>
    <row r="57" spans="1:7" s="34" customFormat="1" ht="15" customHeight="1">
      <c r="A57" s="49" t="s">
        <v>289</v>
      </c>
      <c r="B57" s="20">
        <v>180</v>
      </c>
      <c r="C57" s="21"/>
      <c r="D57" s="20"/>
      <c r="E57" s="21"/>
      <c r="F57" s="21">
        <f>SUM(B57:E57)</f>
        <v>180</v>
      </c>
      <c r="G57" s="21"/>
    </row>
    <row r="58" spans="1:7" s="34" customFormat="1" ht="15" customHeight="1">
      <c r="A58" s="49" t="s">
        <v>257</v>
      </c>
      <c r="B58" s="20">
        <v>2427</v>
      </c>
      <c r="C58" s="20"/>
      <c r="D58" s="20">
        <v>188</v>
      </c>
      <c r="E58" s="20"/>
      <c r="F58" s="21">
        <f>SUM(B58:E58)</f>
        <v>2615</v>
      </c>
      <c r="G58" s="21"/>
    </row>
    <row r="59" spans="1:7" s="49" customFormat="1" ht="15" customHeight="1">
      <c r="A59" s="49" t="s">
        <v>232</v>
      </c>
      <c r="B59" s="20"/>
      <c r="C59" s="20"/>
      <c r="D59" s="20"/>
      <c r="E59" s="50">
        <v>53070</v>
      </c>
      <c r="F59" s="21">
        <f>SUM(B59:E59)</f>
        <v>53070</v>
      </c>
      <c r="G59" s="20"/>
    </row>
    <row r="60" spans="1:7" s="49" customFormat="1" ht="15" customHeight="1">
      <c r="A60" s="34" t="s">
        <v>258</v>
      </c>
      <c r="B60" s="21">
        <f>SUM(B55:B59)</f>
        <v>12519</v>
      </c>
      <c r="C60" s="21">
        <f>SUM(C55:C59)</f>
        <v>0</v>
      </c>
      <c r="D60" s="21">
        <f>SUM(D55:D59)</f>
        <v>3688</v>
      </c>
      <c r="E60" s="21">
        <f>SUM(E55:E59)</f>
        <v>53070</v>
      </c>
      <c r="F60" s="21">
        <f>SUM(F55:F59)</f>
        <v>69277</v>
      </c>
      <c r="G60" s="20"/>
    </row>
    <row r="61" spans="1:7" s="23" customFormat="1" ht="15" customHeight="1">
      <c r="A61" s="34"/>
      <c r="B61" s="21"/>
      <c r="C61" s="21"/>
      <c r="D61" s="21"/>
      <c r="E61" s="21"/>
      <c r="F61" s="21"/>
      <c r="G61" s="7"/>
    </row>
    <row r="62" spans="1:7" s="49" customFormat="1" ht="15" customHeight="1">
      <c r="A62" s="34" t="s">
        <v>290</v>
      </c>
      <c r="B62" s="21">
        <f>B26+B33+B40+B44+B52+B60</f>
        <v>194165</v>
      </c>
      <c r="C62" s="21">
        <f>C26+C33+C40+C44+C52+C60</f>
        <v>0</v>
      </c>
      <c r="D62" s="21">
        <f>D26+D33+D40+D44+D52+D60</f>
        <v>18934</v>
      </c>
      <c r="E62" s="21">
        <f>E26+E33+E40+E44+E52+E60</f>
        <v>849949</v>
      </c>
      <c r="F62" s="21">
        <f>F26+F33+F40+F44+F52+F60</f>
        <v>1063048</v>
      </c>
      <c r="G62" s="20"/>
    </row>
    <row r="63" spans="1:7" s="49" customFormat="1" ht="15" customHeight="1">
      <c r="A63" s="34"/>
      <c r="B63" s="21"/>
      <c r="C63" s="21"/>
      <c r="D63" s="21"/>
      <c r="E63" s="21"/>
      <c r="F63" s="21"/>
      <c r="G63" s="20"/>
    </row>
    <row r="64" spans="1:7" s="49" customFormat="1" ht="15" customHeight="1">
      <c r="A64" s="49" t="s">
        <v>259</v>
      </c>
      <c r="B64" s="20">
        <v>0</v>
      </c>
      <c r="C64" s="20">
        <v>0</v>
      </c>
      <c r="D64" s="20">
        <v>0</v>
      </c>
      <c r="E64" s="20"/>
      <c r="F64" s="20">
        <v>0</v>
      </c>
      <c r="G64" s="20"/>
    </row>
    <row r="65" spans="1:7" s="49" customFormat="1" ht="15" customHeight="1">
      <c r="A65" s="34" t="s">
        <v>291</v>
      </c>
      <c r="B65" s="21">
        <f>SUM(B62:B64)</f>
        <v>194165</v>
      </c>
      <c r="C65" s="21">
        <f>SUM(C62:C64)</f>
        <v>0</v>
      </c>
      <c r="D65" s="21">
        <f>SUM(D62:D64)</f>
        <v>18934</v>
      </c>
      <c r="E65" s="21">
        <f>SUM(E62:E64)</f>
        <v>849949</v>
      </c>
      <c r="F65" s="21">
        <f>SUM(F62:F64)</f>
        <v>1063048</v>
      </c>
      <c r="G65" s="20"/>
    </row>
    <row r="66" spans="2:7" ht="15" customHeight="1">
      <c r="B66" s="10"/>
      <c r="C66" s="10"/>
      <c r="D66" s="10"/>
      <c r="E66" s="10"/>
      <c r="F66" s="10"/>
      <c r="G66" s="10"/>
    </row>
    <row r="67" spans="2:7" ht="15" customHeight="1">
      <c r="B67" s="10"/>
      <c r="C67" s="10"/>
      <c r="D67" s="10"/>
      <c r="E67" s="10"/>
      <c r="F67" s="10"/>
      <c r="G67" s="10"/>
    </row>
    <row r="68" spans="2:7" ht="15" customHeight="1">
      <c r="B68" s="10"/>
      <c r="C68" s="10"/>
      <c r="D68" s="10"/>
      <c r="E68" s="10"/>
      <c r="F68" s="10"/>
      <c r="G68" s="10"/>
    </row>
    <row r="69" spans="2:7" ht="15" customHeight="1">
      <c r="B69" s="10"/>
      <c r="C69" s="10"/>
      <c r="D69" s="10"/>
      <c r="E69" s="10"/>
      <c r="F69" s="10"/>
      <c r="G69" s="10"/>
    </row>
    <row r="70" spans="2:7" ht="15" customHeight="1">
      <c r="B70" s="10"/>
      <c r="C70" s="10"/>
      <c r="D70" s="10"/>
      <c r="E70" s="10"/>
      <c r="F70" s="10"/>
      <c r="G70" s="10"/>
    </row>
    <row r="71" spans="2:7" ht="15" customHeight="1">
      <c r="B71" s="10"/>
      <c r="C71" s="10"/>
      <c r="D71" s="10"/>
      <c r="E71" s="10"/>
      <c r="F71" s="10"/>
      <c r="G71" s="10"/>
    </row>
    <row r="72" spans="2:7" ht="15" customHeight="1">
      <c r="B72" s="10"/>
      <c r="C72" s="10"/>
      <c r="D72" s="10"/>
      <c r="E72" s="10"/>
      <c r="F72" s="10"/>
      <c r="G72" s="10"/>
    </row>
    <row r="73" spans="2:7" ht="15" customHeight="1">
      <c r="B73" s="10"/>
      <c r="C73" s="10"/>
      <c r="D73" s="10"/>
      <c r="E73" s="10"/>
      <c r="F73" s="10"/>
      <c r="G73" s="10"/>
    </row>
    <row r="74" spans="2:7" ht="15" customHeight="1">
      <c r="B74" s="10"/>
      <c r="C74" s="10"/>
      <c r="D74" s="10"/>
      <c r="E74" s="10"/>
      <c r="F74" s="10"/>
      <c r="G74" s="10"/>
    </row>
    <row r="75" spans="2:7" ht="15" customHeight="1">
      <c r="B75" s="10"/>
      <c r="C75" s="10"/>
      <c r="D75" s="10"/>
      <c r="E75" s="10"/>
      <c r="F75" s="10"/>
      <c r="G75" s="10"/>
    </row>
    <row r="76" spans="1:7" ht="15" customHeight="1">
      <c r="A76" s="15"/>
      <c r="B76" s="10"/>
      <c r="C76" s="10"/>
      <c r="D76" s="10"/>
      <c r="E76" s="10"/>
      <c r="F76" s="10"/>
      <c r="G76" s="10"/>
    </row>
    <row r="77" spans="1:7" ht="15" customHeight="1">
      <c r="A77" s="15"/>
      <c r="B77" s="10"/>
      <c r="C77" s="10"/>
      <c r="D77" s="10"/>
      <c r="E77" s="10"/>
      <c r="F77" s="10"/>
      <c r="G77" s="10"/>
    </row>
    <row r="78" spans="1:7" ht="15" customHeight="1">
      <c r="A78" s="15"/>
      <c r="B78" s="10"/>
      <c r="C78" s="10"/>
      <c r="D78" s="10"/>
      <c r="E78" s="10"/>
      <c r="F78" s="10"/>
      <c r="G78" s="10"/>
    </row>
    <row r="79" spans="1:7" ht="15" customHeight="1">
      <c r="A79" s="15"/>
      <c r="B79" s="10"/>
      <c r="C79" s="10"/>
      <c r="D79" s="10"/>
      <c r="E79" s="10"/>
      <c r="F79" s="10"/>
      <c r="G79" s="10"/>
    </row>
    <row r="80" spans="1:7" ht="15" customHeight="1">
      <c r="A80" s="15"/>
      <c r="B80" s="10"/>
      <c r="C80" s="10"/>
      <c r="D80" s="10"/>
      <c r="E80" s="10"/>
      <c r="F80" s="10"/>
      <c r="G80" s="10"/>
    </row>
    <row r="81" spans="1:7" ht="15" customHeight="1">
      <c r="A81" s="15"/>
      <c r="B81" s="10"/>
      <c r="C81" s="10"/>
      <c r="D81" s="10"/>
      <c r="E81" s="10"/>
      <c r="F81" s="10"/>
      <c r="G81" s="10"/>
    </row>
    <row r="82" spans="1:7" ht="15" customHeight="1">
      <c r="A82" s="15"/>
      <c r="B82" s="10"/>
      <c r="C82" s="10"/>
      <c r="D82" s="10"/>
      <c r="E82" s="10"/>
      <c r="F82" s="10"/>
      <c r="G82" s="10"/>
    </row>
    <row r="83" spans="1:7" ht="15" customHeight="1">
      <c r="A83" s="15"/>
      <c r="B83" s="10"/>
      <c r="C83" s="10"/>
      <c r="D83" s="10"/>
      <c r="E83" s="10"/>
      <c r="F83" s="10"/>
      <c r="G83" s="10"/>
    </row>
    <row r="84" spans="1:7" ht="15" customHeight="1">
      <c r="A84" s="15"/>
      <c r="B84" s="10"/>
      <c r="C84" s="10"/>
      <c r="D84" s="10"/>
      <c r="E84" s="10"/>
      <c r="F84" s="10"/>
      <c r="G84" s="10"/>
    </row>
    <row r="85" spans="1:7" ht="15" customHeight="1">
      <c r="A85" s="15"/>
      <c r="B85" s="10"/>
      <c r="C85" s="10"/>
      <c r="D85" s="10"/>
      <c r="E85" s="10"/>
      <c r="F85" s="10"/>
      <c r="G85" s="10"/>
    </row>
    <row r="86" spans="1:7" ht="15" customHeight="1">
      <c r="A86" s="15"/>
      <c r="B86" s="10"/>
      <c r="C86" s="10"/>
      <c r="D86" s="10"/>
      <c r="E86" s="10"/>
      <c r="F86" s="10"/>
      <c r="G86" s="10"/>
    </row>
    <row r="87" spans="1:7" ht="15" customHeight="1">
      <c r="A87" s="15"/>
      <c r="B87" s="10"/>
      <c r="C87" s="10"/>
      <c r="D87" s="10"/>
      <c r="E87" s="10"/>
      <c r="F87" s="10"/>
      <c r="G87" s="10"/>
    </row>
    <row r="88" spans="1:7" ht="15" customHeight="1">
      <c r="A88" s="15"/>
      <c r="B88" s="10"/>
      <c r="C88" s="10"/>
      <c r="D88" s="10"/>
      <c r="E88" s="10"/>
      <c r="F88" s="10"/>
      <c r="G88" s="10"/>
    </row>
    <row r="89" spans="1:7" ht="15" customHeight="1">
      <c r="A89" s="15"/>
      <c r="B89" s="10"/>
      <c r="C89" s="10"/>
      <c r="D89" s="10"/>
      <c r="E89" s="10"/>
      <c r="F89" s="10"/>
      <c r="G89" s="10"/>
    </row>
    <row r="90" spans="1:7" ht="15" customHeight="1">
      <c r="A90" s="15"/>
      <c r="B90" s="10"/>
      <c r="C90" s="10"/>
      <c r="D90" s="10"/>
      <c r="E90" s="10"/>
      <c r="F90" s="10"/>
      <c r="G90" s="10"/>
    </row>
    <row r="91" spans="1:7" ht="15" customHeight="1">
      <c r="A91" s="15"/>
      <c r="B91" s="10"/>
      <c r="C91" s="10"/>
      <c r="D91" s="10"/>
      <c r="E91" s="10"/>
      <c r="F91" s="10"/>
      <c r="G91" s="10"/>
    </row>
    <row r="92" spans="1:7" ht="15" customHeight="1">
      <c r="A92" s="15"/>
      <c r="B92" s="10"/>
      <c r="C92" s="10"/>
      <c r="D92" s="10"/>
      <c r="E92" s="10"/>
      <c r="F92" s="10"/>
      <c r="G92" s="10"/>
    </row>
    <row r="93" spans="1:7" ht="15" customHeight="1">
      <c r="A93" s="15"/>
      <c r="B93" s="10"/>
      <c r="C93" s="10"/>
      <c r="D93" s="10"/>
      <c r="E93" s="10"/>
      <c r="F93" s="10"/>
      <c r="G93" s="10"/>
    </row>
    <row r="94" spans="1:7" ht="15" customHeight="1">
      <c r="A94" s="15"/>
      <c r="B94" s="10"/>
      <c r="C94" s="10"/>
      <c r="D94" s="10"/>
      <c r="E94" s="10"/>
      <c r="F94" s="10"/>
      <c r="G94" s="10"/>
    </row>
    <row r="95" spans="1:7" ht="15" customHeight="1">
      <c r="A95" s="15"/>
      <c r="B95" s="10"/>
      <c r="C95" s="10"/>
      <c r="D95" s="10"/>
      <c r="E95" s="10"/>
      <c r="F95" s="10"/>
      <c r="G95" s="10"/>
    </row>
    <row r="96" spans="1:7" ht="15" customHeight="1">
      <c r="A96" s="15"/>
      <c r="B96" s="10"/>
      <c r="C96" s="10"/>
      <c r="D96" s="10"/>
      <c r="E96" s="10"/>
      <c r="F96" s="10"/>
      <c r="G96" s="10"/>
    </row>
    <row r="97" spans="1:7" ht="15" customHeight="1">
      <c r="A97" s="15"/>
      <c r="B97" s="10"/>
      <c r="C97" s="10"/>
      <c r="D97" s="10"/>
      <c r="E97" s="10"/>
      <c r="F97" s="10"/>
      <c r="G97" s="10"/>
    </row>
    <row r="98" spans="1:7" ht="15" customHeight="1">
      <c r="A98" s="15"/>
      <c r="B98" s="10"/>
      <c r="C98" s="10"/>
      <c r="D98" s="10"/>
      <c r="E98" s="10"/>
      <c r="F98" s="10"/>
      <c r="G98" s="10"/>
    </row>
    <row r="99" spans="1:7" ht="15" customHeight="1">
      <c r="A99" s="15"/>
      <c r="B99" s="10"/>
      <c r="C99" s="10"/>
      <c r="D99" s="10"/>
      <c r="E99" s="10"/>
      <c r="F99" s="10"/>
      <c r="G99" s="10"/>
    </row>
    <row r="100" spans="1:7" ht="15" customHeight="1">
      <c r="A100" s="15"/>
      <c r="B100" s="10"/>
      <c r="C100" s="10"/>
      <c r="D100" s="10"/>
      <c r="E100" s="10"/>
      <c r="F100" s="10"/>
      <c r="G100" s="10"/>
    </row>
    <row r="101" spans="1:7" ht="15" customHeight="1">
      <c r="A101" s="15"/>
      <c r="B101" s="10"/>
      <c r="C101" s="10"/>
      <c r="D101" s="10"/>
      <c r="E101" s="10"/>
      <c r="F101" s="10"/>
      <c r="G101" s="10"/>
    </row>
    <row r="102" spans="1:7" ht="15" customHeight="1">
      <c r="A102" s="15"/>
      <c r="B102" s="10"/>
      <c r="C102" s="10"/>
      <c r="D102" s="10"/>
      <c r="E102" s="10"/>
      <c r="F102" s="10"/>
      <c r="G102" s="10"/>
    </row>
    <row r="103" spans="1:7" ht="15" customHeight="1">
      <c r="A103" s="15"/>
      <c r="B103" s="10"/>
      <c r="C103" s="10"/>
      <c r="D103" s="10"/>
      <c r="E103" s="10"/>
      <c r="F103" s="10"/>
      <c r="G103" s="10"/>
    </row>
    <row r="104" spans="1:7" ht="15" customHeight="1">
      <c r="A104" s="15"/>
      <c r="B104" s="10"/>
      <c r="C104" s="10"/>
      <c r="D104" s="10"/>
      <c r="E104" s="10"/>
      <c r="F104" s="10"/>
      <c r="G104" s="10"/>
    </row>
    <row r="105" spans="1:7" ht="15" customHeight="1">
      <c r="A105" s="15"/>
      <c r="B105" s="10"/>
      <c r="C105" s="10"/>
      <c r="D105" s="10"/>
      <c r="E105" s="10"/>
      <c r="F105" s="10"/>
      <c r="G105" s="10"/>
    </row>
    <row r="106" spans="1:7" ht="15" customHeight="1">
      <c r="A106" s="15"/>
      <c r="B106" s="10"/>
      <c r="C106" s="10"/>
      <c r="D106" s="10"/>
      <c r="E106" s="10"/>
      <c r="F106" s="10"/>
      <c r="G106" s="10"/>
    </row>
    <row r="107" spans="1:7" ht="15" customHeight="1">
      <c r="A107" s="15"/>
      <c r="B107" s="10"/>
      <c r="C107" s="10"/>
      <c r="D107" s="10"/>
      <c r="E107" s="10"/>
      <c r="F107" s="10"/>
      <c r="G107" s="10"/>
    </row>
    <row r="108" spans="1:7" ht="15" customHeight="1">
      <c r="A108" s="15"/>
      <c r="B108" s="10"/>
      <c r="C108" s="10"/>
      <c r="D108" s="10"/>
      <c r="E108" s="10"/>
      <c r="F108" s="10"/>
      <c r="G108" s="10"/>
    </row>
    <row r="109" spans="1:7" ht="15" customHeight="1">
      <c r="A109" s="15"/>
      <c r="B109" s="10"/>
      <c r="C109" s="10"/>
      <c r="D109" s="10"/>
      <c r="E109" s="10"/>
      <c r="F109" s="10"/>
      <c r="G109" s="10"/>
    </row>
    <row r="110" spans="1:7" ht="15" customHeight="1">
      <c r="A110" s="15"/>
      <c r="B110" s="10"/>
      <c r="C110" s="10"/>
      <c r="D110" s="10"/>
      <c r="E110" s="10"/>
      <c r="F110" s="10"/>
      <c r="G110" s="10"/>
    </row>
    <row r="111" spans="1:7" ht="15" customHeight="1">
      <c r="A111" s="15"/>
      <c r="B111" s="10"/>
      <c r="C111" s="10"/>
      <c r="D111" s="10"/>
      <c r="E111" s="10"/>
      <c r="F111" s="10"/>
      <c r="G111" s="10"/>
    </row>
    <row r="112" spans="1:7" ht="15" customHeight="1">
      <c r="A112" s="15"/>
      <c r="B112" s="10"/>
      <c r="C112" s="10"/>
      <c r="D112" s="10"/>
      <c r="E112" s="10"/>
      <c r="F112" s="10"/>
      <c r="G112" s="10"/>
    </row>
    <row r="113" spans="1:7" ht="15" customHeight="1">
      <c r="A113" s="15"/>
      <c r="B113" s="10"/>
      <c r="C113" s="10"/>
      <c r="D113" s="10"/>
      <c r="E113" s="10"/>
      <c r="F113" s="10"/>
      <c r="G113" s="10"/>
    </row>
    <row r="114" spans="1:7" ht="15" customHeight="1">
      <c r="A114" s="15"/>
      <c r="B114" s="10"/>
      <c r="C114" s="10"/>
      <c r="D114" s="10"/>
      <c r="E114" s="10"/>
      <c r="F114" s="10"/>
      <c r="G114" s="10"/>
    </row>
    <row r="115" spans="1:7" ht="15" customHeight="1">
      <c r="A115" s="15"/>
      <c r="B115" s="10"/>
      <c r="C115" s="10"/>
      <c r="D115" s="10"/>
      <c r="E115" s="10"/>
      <c r="F115" s="10"/>
      <c r="G115" s="10"/>
    </row>
    <row r="116" spans="1:7" ht="15" customHeight="1">
      <c r="A116" s="15"/>
      <c r="B116" s="10"/>
      <c r="C116" s="10"/>
      <c r="D116" s="10"/>
      <c r="E116" s="10"/>
      <c r="F116" s="10"/>
      <c r="G116" s="10"/>
    </row>
    <row r="117" spans="1:7" ht="15" customHeight="1">
      <c r="A117" s="15"/>
      <c r="B117" s="10"/>
      <c r="C117" s="10"/>
      <c r="D117" s="10"/>
      <c r="E117" s="10"/>
      <c r="F117" s="10"/>
      <c r="G117" s="10"/>
    </row>
    <row r="118" spans="1:7" ht="15" customHeight="1">
      <c r="A118" s="15"/>
      <c r="B118" s="10"/>
      <c r="C118" s="10"/>
      <c r="D118" s="10"/>
      <c r="E118" s="10"/>
      <c r="F118" s="10"/>
      <c r="G118" s="10"/>
    </row>
    <row r="119" spans="1:7" ht="15" customHeight="1">
      <c r="A119" s="15"/>
      <c r="B119" s="10"/>
      <c r="C119" s="10"/>
      <c r="D119" s="10"/>
      <c r="E119" s="10"/>
      <c r="F119" s="10"/>
      <c r="G119" s="10"/>
    </row>
    <row r="120" spans="1:7" ht="15" customHeight="1">
      <c r="A120" s="15"/>
      <c r="B120" s="10"/>
      <c r="C120" s="10"/>
      <c r="D120" s="10"/>
      <c r="E120" s="10"/>
      <c r="F120" s="10"/>
      <c r="G120" s="10"/>
    </row>
    <row r="121" spans="1:7" ht="15" customHeight="1">
      <c r="A121" s="15"/>
      <c r="B121" s="10"/>
      <c r="C121" s="10"/>
      <c r="D121" s="10"/>
      <c r="E121" s="10"/>
      <c r="F121" s="10"/>
      <c r="G121" s="10"/>
    </row>
    <row r="122" spans="1:7" ht="15" customHeight="1">
      <c r="A122" s="15"/>
      <c r="B122" s="10"/>
      <c r="C122" s="10"/>
      <c r="D122" s="10"/>
      <c r="E122" s="10"/>
      <c r="F122" s="10"/>
      <c r="G122" s="10"/>
    </row>
    <row r="123" spans="1:7" ht="15" customHeight="1">
      <c r="A123" s="15"/>
      <c r="B123" s="10"/>
      <c r="C123" s="10"/>
      <c r="D123" s="10"/>
      <c r="E123" s="10"/>
      <c r="F123" s="10"/>
      <c r="G123" s="10"/>
    </row>
  </sheetData>
  <mergeCells count="11">
    <mergeCell ref="A5:F5"/>
    <mergeCell ref="A8:A9"/>
    <mergeCell ref="B8:B9"/>
    <mergeCell ref="C8:C9"/>
    <mergeCell ref="D8:D9"/>
    <mergeCell ref="E8:E9"/>
    <mergeCell ref="F8:F9"/>
    <mergeCell ref="E1:F1"/>
    <mergeCell ref="A2:F2"/>
    <mergeCell ref="A3:F3"/>
    <mergeCell ref="A4:F4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855"/>
  <sheetViews>
    <sheetView workbookViewId="0" topLeftCell="A1">
      <selection activeCell="A6" sqref="A6"/>
    </sheetView>
  </sheetViews>
  <sheetFormatPr defaultColWidth="9.140625" defaultRowHeight="12.75"/>
  <cols>
    <col min="1" max="1" width="36.7109375" style="15" customWidth="1"/>
    <col min="2" max="2" width="8.421875" style="15" customWidth="1"/>
    <col min="3" max="3" width="10.140625" style="15" customWidth="1"/>
    <col min="4" max="4" width="10.28125" style="15" customWidth="1"/>
    <col min="5" max="5" width="9.8515625" style="15" customWidth="1"/>
    <col min="6" max="6" width="10.8515625" style="15" customWidth="1"/>
    <col min="7" max="7" width="12.7109375" style="15" customWidth="1"/>
    <col min="8" max="8" width="10.57421875" style="15" customWidth="1"/>
    <col min="9" max="9" width="9.140625" style="15" customWidth="1"/>
    <col min="10" max="10" width="10.7109375" style="15" customWidth="1"/>
    <col min="11" max="16384" width="9.140625" style="15" customWidth="1"/>
  </cols>
  <sheetData>
    <row r="1" spans="9:10" ht="15.75">
      <c r="I1" s="169" t="s">
        <v>52</v>
      </c>
      <c r="J1" s="170"/>
    </row>
    <row r="2" spans="1:10" ht="12.75">
      <c r="A2" s="168" t="s">
        <v>60</v>
      </c>
      <c r="B2" s="168"/>
      <c r="C2" s="168"/>
      <c r="D2" s="168"/>
      <c r="E2" s="168"/>
      <c r="F2" s="168"/>
      <c r="G2" s="168"/>
      <c r="H2" s="168"/>
      <c r="I2" s="168"/>
      <c r="J2" s="168"/>
    </row>
    <row r="3" spans="1:10" ht="12.75">
      <c r="A3" s="168" t="s">
        <v>292</v>
      </c>
      <c r="B3" s="168"/>
      <c r="C3" s="168"/>
      <c r="D3" s="168"/>
      <c r="E3" s="168"/>
      <c r="F3" s="168"/>
      <c r="G3" s="168"/>
      <c r="H3" s="168"/>
      <c r="I3" s="168"/>
      <c r="J3" s="168"/>
    </row>
    <row r="4" spans="1:10" ht="12.75">
      <c r="A4" s="168" t="s">
        <v>199</v>
      </c>
      <c r="B4" s="168"/>
      <c r="C4" s="168"/>
      <c r="D4" s="168"/>
      <c r="E4" s="168"/>
      <c r="F4" s="168"/>
      <c r="G4" s="168"/>
      <c r="H4" s="168"/>
      <c r="I4" s="168"/>
      <c r="J4" s="168"/>
    </row>
    <row r="5" spans="1:10" ht="12.75">
      <c r="A5" s="168" t="s">
        <v>9</v>
      </c>
      <c r="B5" s="168"/>
      <c r="C5" s="168"/>
      <c r="D5" s="168"/>
      <c r="E5" s="168"/>
      <c r="F5" s="168"/>
      <c r="G5" s="168"/>
      <c r="H5" s="168"/>
      <c r="I5" s="168"/>
      <c r="J5" s="168"/>
    </row>
    <row r="6" spans="1:10" ht="15.75">
      <c r="A6" s="3" t="s">
        <v>426</v>
      </c>
      <c r="B6" s="31"/>
      <c r="C6" s="31"/>
      <c r="D6" s="31"/>
      <c r="E6" s="31"/>
      <c r="F6" s="31"/>
      <c r="G6" s="31"/>
      <c r="H6" s="31"/>
      <c r="I6" s="31"/>
      <c r="J6" s="31"/>
    </row>
    <row r="7" spans="1:10" s="13" customFormat="1" ht="63.75" customHeight="1">
      <c r="A7" s="40" t="s">
        <v>10</v>
      </c>
      <c r="B7" s="41" t="s">
        <v>260</v>
      </c>
      <c r="C7" s="42" t="s">
        <v>261</v>
      </c>
      <c r="D7" s="41" t="s">
        <v>262</v>
      </c>
      <c r="E7" s="43" t="s">
        <v>263</v>
      </c>
      <c r="F7" s="43" t="s">
        <v>264</v>
      </c>
      <c r="G7" s="41" t="s">
        <v>265</v>
      </c>
      <c r="H7" s="44" t="s">
        <v>44</v>
      </c>
      <c r="I7" s="41" t="s">
        <v>45</v>
      </c>
      <c r="J7" s="45" t="s">
        <v>405</v>
      </c>
    </row>
    <row r="8" spans="1:12" s="13" customFormat="1" ht="12.75" customHeight="1">
      <c r="A8" s="46" t="s">
        <v>184</v>
      </c>
      <c r="B8" s="47"/>
      <c r="C8" s="47"/>
      <c r="D8" s="47"/>
      <c r="E8" s="47"/>
      <c r="F8" s="47"/>
      <c r="G8" s="47"/>
      <c r="H8" s="47"/>
      <c r="I8" s="47"/>
      <c r="J8" s="47"/>
      <c r="K8" s="11"/>
      <c r="L8" s="12"/>
    </row>
    <row r="9" spans="1:12" ht="12.75" customHeight="1">
      <c r="A9" s="26" t="s">
        <v>201</v>
      </c>
      <c r="B9" s="25">
        <v>7920</v>
      </c>
      <c r="C9" s="25">
        <v>2173</v>
      </c>
      <c r="D9" s="25"/>
      <c r="E9" s="25">
        <f>SUM(B9:D9)</f>
        <v>10093</v>
      </c>
      <c r="F9" s="25">
        <v>2309</v>
      </c>
      <c r="G9" s="25">
        <v>13000</v>
      </c>
      <c r="H9" s="25"/>
      <c r="I9" s="25"/>
      <c r="J9" s="48">
        <f>SUM(E9:I9)</f>
        <v>25402</v>
      </c>
      <c r="K9" s="8"/>
      <c r="L9" s="14"/>
    </row>
    <row r="10" spans="1:12" ht="12.75" customHeight="1">
      <c r="A10" s="26" t="s">
        <v>230</v>
      </c>
      <c r="B10" s="25">
        <v>3486</v>
      </c>
      <c r="C10" s="15">
        <v>1445</v>
      </c>
      <c r="D10" s="25"/>
      <c r="E10" s="25">
        <f aca="true" t="shared" si="0" ref="E10:E27">SUM(B10:D10)</f>
        <v>4931</v>
      </c>
      <c r="F10" s="25">
        <v>1098</v>
      </c>
      <c r="G10" s="25">
        <v>9099</v>
      </c>
      <c r="H10" s="25"/>
      <c r="I10" s="25"/>
      <c r="J10" s="48">
        <f aca="true" t="shared" si="1" ref="J10:J28">SUM(E10:I10)</f>
        <v>15128</v>
      </c>
      <c r="K10" s="8"/>
      <c r="L10" s="14"/>
    </row>
    <row r="11" spans="1:12" ht="12.75" customHeight="1">
      <c r="A11" s="26" t="s">
        <v>231</v>
      </c>
      <c r="B11" s="25">
        <v>11206</v>
      </c>
      <c r="C11" s="25">
        <v>4647</v>
      </c>
      <c r="D11" s="25"/>
      <c r="E11" s="25">
        <f>SUM(B11:D11)</f>
        <v>15853</v>
      </c>
      <c r="F11" s="25">
        <v>3530</v>
      </c>
      <c r="G11" s="25">
        <v>29237</v>
      </c>
      <c r="H11" s="25"/>
      <c r="I11" s="25"/>
      <c r="J11" s="48">
        <f t="shared" si="1"/>
        <v>48620</v>
      </c>
      <c r="K11" s="8"/>
      <c r="L11" s="14"/>
    </row>
    <row r="12" spans="1:12" ht="12.75" customHeight="1">
      <c r="A12" s="26" t="s">
        <v>202</v>
      </c>
      <c r="B12" s="25">
        <v>996</v>
      </c>
      <c r="C12" s="25">
        <v>412</v>
      </c>
      <c r="D12" s="25"/>
      <c r="E12" s="25">
        <f t="shared" si="0"/>
        <v>1408</v>
      </c>
      <c r="F12" s="25">
        <v>313</v>
      </c>
      <c r="G12" s="25">
        <v>2600</v>
      </c>
      <c r="H12" s="25"/>
      <c r="I12" s="25"/>
      <c r="J12" s="48">
        <f t="shared" si="1"/>
        <v>4321</v>
      </c>
      <c r="K12" s="8"/>
      <c r="L12" s="14"/>
    </row>
    <row r="13" spans="1:12" ht="12.75" customHeight="1">
      <c r="A13" s="26" t="s">
        <v>203</v>
      </c>
      <c r="B13" s="25">
        <v>8965</v>
      </c>
      <c r="C13" s="25">
        <v>3717</v>
      </c>
      <c r="D13" s="25"/>
      <c r="E13" s="25">
        <f t="shared" si="0"/>
        <v>12682</v>
      </c>
      <c r="F13" s="25">
        <v>2824</v>
      </c>
      <c r="G13" s="25">
        <v>23394</v>
      </c>
      <c r="H13" s="25"/>
      <c r="I13" s="25"/>
      <c r="J13" s="48">
        <f t="shared" si="1"/>
        <v>38900</v>
      </c>
      <c r="K13" s="8"/>
      <c r="L13" s="14"/>
    </row>
    <row r="14" spans="1:12" ht="12.75" customHeight="1">
      <c r="A14" s="26" t="s">
        <v>204</v>
      </c>
      <c r="B14" s="25">
        <v>249</v>
      </c>
      <c r="C14" s="25">
        <v>104</v>
      </c>
      <c r="D14" s="25"/>
      <c r="E14" s="25">
        <f t="shared" si="0"/>
        <v>353</v>
      </c>
      <c r="F14" s="25">
        <v>78</v>
      </c>
      <c r="G14" s="25">
        <v>651</v>
      </c>
      <c r="H14" s="25"/>
      <c r="I14" s="25"/>
      <c r="J14" s="48">
        <f t="shared" si="1"/>
        <v>1082</v>
      </c>
      <c r="K14" s="8"/>
      <c r="L14" s="14"/>
    </row>
    <row r="15" spans="1:12" ht="12.75" customHeight="1">
      <c r="A15" s="26" t="s">
        <v>205</v>
      </c>
      <c r="B15" s="25">
        <v>17547</v>
      </c>
      <c r="C15" s="25">
        <v>6803</v>
      </c>
      <c r="D15" s="25"/>
      <c r="E15" s="25">
        <f t="shared" si="0"/>
        <v>24350</v>
      </c>
      <c r="F15" s="25">
        <v>5546</v>
      </c>
      <c r="G15" s="25">
        <v>2080</v>
      </c>
      <c r="H15" s="25"/>
      <c r="I15" s="25"/>
      <c r="J15" s="48">
        <f t="shared" si="1"/>
        <v>31976</v>
      </c>
      <c r="K15" s="8"/>
      <c r="L15" s="14"/>
    </row>
    <row r="16" spans="1:12" ht="12.75" customHeight="1">
      <c r="A16" s="26" t="s">
        <v>206</v>
      </c>
      <c r="B16" s="25">
        <v>4943</v>
      </c>
      <c r="C16" s="25">
        <v>2278</v>
      </c>
      <c r="D16" s="25"/>
      <c r="E16" s="25">
        <f t="shared" si="0"/>
        <v>7221</v>
      </c>
      <c r="F16" s="25">
        <v>1597</v>
      </c>
      <c r="G16" s="25">
        <v>2226</v>
      </c>
      <c r="H16" s="25"/>
      <c r="I16" s="25"/>
      <c r="J16" s="48">
        <f t="shared" si="1"/>
        <v>11044</v>
      </c>
      <c r="K16" s="8"/>
      <c r="L16" s="14"/>
    </row>
    <row r="17" spans="1:12" ht="12.75" customHeight="1">
      <c r="A17" s="26" t="s">
        <v>207</v>
      </c>
      <c r="B17" s="25">
        <v>26258</v>
      </c>
      <c r="C17" s="25">
        <v>10991</v>
      </c>
      <c r="D17" s="25">
        <v>227</v>
      </c>
      <c r="E17" s="25">
        <f t="shared" si="0"/>
        <v>37476</v>
      </c>
      <c r="F17" s="25">
        <v>8341</v>
      </c>
      <c r="G17" s="25">
        <v>22434</v>
      </c>
      <c r="H17" s="25"/>
      <c r="I17" s="25"/>
      <c r="J17" s="48">
        <f t="shared" si="1"/>
        <v>68251</v>
      </c>
      <c r="K17" s="8"/>
      <c r="L17" s="14"/>
    </row>
    <row r="18" spans="1:12" ht="12.75" customHeight="1">
      <c r="A18" s="26" t="s">
        <v>293</v>
      </c>
      <c r="B18" s="25">
        <v>7549</v>
      </c>
      <c r="C18" s="25">
        <v>2261</v>
      </c>
      <c r="D18" s="25"/>
      <c r="E18" s="25">
        <f t="shared" si="0"/>
        <v>9810</v>
      </c>
      <c r="F18" s="25">
        <v>2334</v>
      </c>
      <c r="G18" s="25">
        <v>2312</v>
      </c>
      <c r="H18" s="25"/>
      <c r="I18" s="25"/>
      <c r="J18" s="48">
        <f t="shared" si="1"/>
        <v>14456</v>
      </c>
      <c r="K18" s="8"/>
      <c r="L18" s="14"/>
    </row>
    <row r="19" spans="1:12" ht="12.75" customHeight="1">
      <c r="A19" s="26" t="s">
        <v>294</v>
      </c>
      <c r="B19" s="25">
        <v>10714</v>
      </c>
      <c r="C19" s="25">
        <v>3209</v>
      </c>
      <c r="D19" s="25"/>
      <c r="E19" s="25">
        <f t="shared" si="0"/>
        <v>13923</v>
      </c>
      <c r="F19" s="25">
        <v>3312</v>
      </c>
      <c r="G19" s="25">
        <v>3277</v>
      </c>
      <c r="H19" s="25"/>
      <c r="I19" s="25"/>
      <c r="J19" s="48">
        <f t="shared" si="1"/>
        <v>20512</v>
      </c>
      <c r="K19" s="8"/>
      <c r="L19" s="14"/>
    </row>
    <row r="20" spans="1:12" ht="12.75" customHeight="1">
      <c r="A20" s="26" t="s">
        <v>209</v>
      </c>
      <c r="B20" s="25"/>
      <c r="C20" s="25"/>
      <c r="D20" s="25"/>
      <c r="E20" s="25">
        <f t="shared" si="0"/>
        <v>0</v>
      </c>
      <c r="F20" s="25"/>
      <c r="G20" s="25">
        <v>1816</v>
      </c>
      <c r="H20" s="25"/>
      <c r="I20" s="25"/>
      <c r="J20" s="48">
        <f t="shared" si="1"/>
        <v>1816</v>
      </c>
      <c r="K20" s="8"/>
      <c r="L20" s="14"/>
    </row>
    <row r="21" spans="1:12" ht="12.75" customHeight="1">
      <c r="A21" s="26" t="s">
        <v>277</v>
      </c>
      <c r="B21" s="25">
        <v>3588</v>
      </c>
      <c r="C21" s="25">
        <v>3240</v>
      </c>
      <c r="D21" s="25">
        <v>3384</v>
      </c>
      <c r="E21" s="25">
        <f t="shared" si="0"/>
        <v>10212</v>
      </c>
      <c r="F21" s="25">
        <v>2521</v>
      </c>
      <c r="G21" s="25">
        <v>22728</v>
      </c>
      <c r="H21" s="25"/>
      <c r="I21" s="25"/>
      <c r="J21" s="48">
        <f t="shared" si="1"/>
        <v>35461</v>
      </c>
      <c r="K21" s="8"/>
      <c r="L21" s="14"/>
    </row>
    <row r="22" spans="1:12" ht="12.75" customHeight="1">
      <c r="A22" s="26" t="s">
        <v>278</v>
      </c>
      <c r="B22" s="25"/>
      <c r="C22" s="25"/>
      <c r="D22" s="25"/>
      <c r="E22" s="25">
        <f t="shared" si="0"/>
        <v>0</v>
      </c>
      <c r="F22" s="25"/>
      <c r="G22" s="25">
        <v>1112</v>
      </c>
      <c r="H22" s="25"/>
      <c r="I22" s="25"/>
      <c r="J22" s="48">
        <f t="shared" si="1"/>
        <v>1112</v>
      </c>
      <c r="K22" s="8"/>
      <c r="L22" s="14"/>
    </row>
    <row r="23" spans="1:12" ht="12.75" customHeight="1">
      <c r="A23" s="26" t="s">
        <v>279</v>
      </c>
      <c r="B23" s="25"/>
      <c r="C23" s="25"/>
      <c r="D23" s="25">
        <v>361</v>
      </c>
      <c r="E23" s="25">
        <f t="shared" si="0"/>
        <v>361</v>
      </c>
      <c r="F23" s="25">
        <v>97</v>
      </c>
      <c r="G23" s="25"/>
      <c r="H23" s="25"/>
      <c r="I23" s="25"/>
      <c r="J23" s="48">
        <f t="shared" si="1"/>
        <v>458</v>
      </c>
      <c r="K23" s="8"/>
      <c r="L23" s="14"/>
    </row>
    <row r="24" spans="1:12" ht="12.75" customHeight="1">
      <c r="A24" s="26" t="s">
        <v>295</v>
      </c>
      <c r="B24" s="25">
        <v>4384</v>
      </c>
      <c r="C24" s="25">
        <v>1313</v>
      </c>
      <c r="D24" s="25"/>
      <c r="E24" s="25">
        <f t="shared" si="0"/>
        <v>5697</v>
      </c>
      <c r="F24" s="25">
        <v>1355</v>
      </c>
      <c r="G24" s="25">
        <v>1344</v>
      </c>
      <c r="H24" s="25"/>
      <c r="I24" s="25"/>
      <c r="J24" s="48">
        <f t="shared" si="1"/>
        <v>8396</v>
      </c>
      <c r="K24" s="8"/>
      <c r="L24" s="14"/>
    </row>
    <row r="25" spans="1:12" ht="12.75" customHeight="1">
      <c r="A25" s="26" t="s">
        <v>296</v>
      </c>
      <c r="B25" s="25">
        <v>880</v>
      </c>
      <c r="C25" s="25">
        <v>98</v>
      </c>
      <c r="D25" s="25"/>
      <c r="E25" s="25">
        <f t="shared" si="0"/>
        <v>978</v>
      </c>
      <c r="F25" s="25">
        <v>264</v>
      </c>
      <c r="G25" s="25">
        <v>35</v>
      </c>
      <c r="H25" s="25"/>
      <c r="I25" s="25"/>
      <c r="J25" s="48">
        <f t="shared" si="1"/>
        <v>1277</v>
      </c>
      <c r="K25" s="8"/>
      <c r="L25" s="14"/>
    </row>
    <row r="26" spans="1:12" ht="12.75" customHeight="1">
      <c r="A26" s="26" t="s">
        <v>297</v>
      </c>
      <c r="B26" s="25">
        <v>1704</v>
      </c>
      <c r="C26" s="25">
        <v>510</v>
      </c>
      <c r="D26" s="25"/>
      <c r="E26" s="25">
        <f t="shared" si="0"/>
        <v>2214</v>
      </c>
      <c r="F26" s="25">
        <v>526</v>
      </c>
      <c r="G26" s="25">
        <v>524</v>
      </c>
      <c r="H26" s="25"/>
      <c r="I26" s="25"/>
      <c r="J26" s="48">
        <f t="shared" si="1"/>
        <v>3264</v>
      </c>
      <c r="K26" s="8"/>
      <c r="L26" s="14"/>
    </row>
    <row r="27" spans="1:12" ht="12.75" customHeight="1">
      <c r="A27" s="26" t="s">
        <v>280</v>
      </c>
      <c r="B27" s="25">
        <v>1072</v>
      </c>
      <c r="C27" s="25">
        <v>437</v>
      </c>
      <c r="D27" s="25">
        <v>120</v>
      </c>
      <c r="E27" s="25">
        <f t="shared" si="0"/>
        <v>1629</v>
      </c>
      <c r="F27" s="25">
        <v>369</v>
      </c>
      <c r="G27" s="25">
        <v>1032</v>
      </c>
      <c r="H27" s="25"/>
      <c r="I27" s="25"/>
      <c r="J27" s="48">
        <f t="shared" si="1"/>
        <v>3030</v>
      </c>
      <c r="K27" s="8"/>
      <c r="L27" s="14"/>
    </row>
    <row r="28" spans="1:12" ht="12.75" customHeight="1">
      <c r="A28" s="33" t="s">
        <v>71</v>
      </c>
      <c r="B28" s="48">
        <f aca="true" t="shared" si="2" ref="B28:G28">SUM(B9:B27)</f>
        <v>111461</v>
      </c>
      <c r="C28" s="48">
        <f t="shared" si="2"/>
        <v>43638</v>
      </c>
      <c r="D28" s="48">
        <f t="shared" si="2"/>
        <v>4092</v>
      </c>
      <c r="E28" s="48">
        <f t="shared" si="2"/>
        <v>159191</v>
      </c>
      <c r="F28" s="48">
        <f t="shared" si="2"/>
        <v>36414</v>
      </c>
      <c r="G28" s="48">
        <f t="shared" si="2"/>
        <v>138901</v>
      </c>
      <c r="H28" s="48">
        <v>0</v>
      </c>
      <c r="I28" s="48">
        <v>0</v>
      </c>
      <c r="J28" s="48">
        <f t="shared" si="1"/>
        <v>334506</v>
      </c>
      <c r="K28" s="8"/>
      <c r="L28" s="14"/>
    </row>
    <row r="29" spans="1:12" ht="12.75" customHeight="1">
      <c r="A29" s="33"/>
      <c r="B29" s="48"/>
      <c r="C29" s="48"/>
      <c r="D29" s="48"/>
      <c r="E29" s="48"/>
      <c r="F29" s="48"/>
      <c r="G29" s="48"/>
      <c r="H29" s="48"/>
      <c r="I29" s="48"/>
      <c r="J29" s="48"/>
      <c r="K29" s="8"/>
      <c r="L29" s="14"/>
    </row>
    <row r="30" spans="1:12" ht="12.75" customHeight="1">
      <c r="A30" s="33" t="s">
        <v>185</v>
      </c>
      <c r="B30" s="25"/>
      <c r="C30" s="25"/>
      <c r="D30" s="25"/>
      <c r="E30" s="25"/>
      <c r="F30" s="25"/>
      <c r="G30" s="25"/>
      <c r="H30" s="25"/>
      <c r="I30" s="25"/>
      <c r="J30" s="48"/>
      <c r="K30" s="8"/>
      <c r="L30" s="14"/>
    </row>
    <row r="31" spans="1:12" ht="12.75" customHeight="1">
      <c r="A31" s="26" t="s">
        <v>298</v>
      </c>
      <c r="B31" s="25">
        <v>2191</v>
      </c>
      <c r="C31" s="25">
        <v>1507</v>
      </c>
      <c r="D31" s="25"/>
      <c r="E31" s="25">
        <f>SUM(B31:D31)</f>
        <v>3698</v>
      </c>
      <c r="F31" s="25">
        <v>902</v>
      </c>
      <c r="G31" s="25">
        <v>1521</v>
      </c>
      <c r="H31" s="25"/>
      <c r="I31" s="25"/>
      <c r="J31" s="48">
        <f>SUM(E31:I31)</f>
        <v>6121</v>
      </c>
      <c r="K31" s="8"/>
      <c r="L31" s="14"/>
    </row>
    <row r="32" spans="1:12" ht="12.75" customHeight="1">
      <c r="A32" s="26" t="s">
        <v>283</v>
      </c>
      <c r="B32" s="25">
        <v>64324</v>
      </c>
      <c r="C32" s="25">
        <v>20974</v>
      </c>
      <c r="D32" s="25">
        <v>2547</v>
      </c>
      <c r="E32" s="25">
        <f>SUM(B32:D32)</f>
        <v>87845</v>
      </c>
      <c r="F32" s="25">
        <v>21065</v>
      </c>
      <c r="G32" s="25">
        <v>13101</v>
      </c>
      <c r="H32" s="25"/>
      <c r="I32" s="25">
        <v>1200</v>
      </c>
      <c r="J32" s="48">
        <f>SUM(E32:I32)</f>
        <v>123211</v>
      </c>
      <c r="K32" s="8"/>
      <c r="L32" s="14"/>
    </row>
    <row r="33" spans="1:12" ht="12.75" customHeight="1">
      <c r="A33" s="26" t="s">
        <v>284</v>
      </c>
      <c r="B33" s="25"/>
      <c r="C33" s="25"/>
      <c r="D33" s="25">
        <v>1545</v>
      </c>
      <c r="E33" s="25">
        <f>SUM(B33:D33)</f>
        <v>1545</v>
      </c>
      <c r="F33" s="25">
        <v>417</v>
      </c>
      <c r="G33" s="25">
        <v>505</v>
      </c>
      <c r="H33" s="25"/>
      <c r="I33" s="25"/>
      <c r="J33" s="48">
        <f>SUM(E33:I33)</f>
        <v>2467</v>
      </c>
      <c r="K33" s="8"/>
      <c r="L33" s="14"/>
    </row>
    <row r="34" spans="1:12" ht="12.75" customHeight="1">
      <c r="A34" s="26" t="s">
        <v>289</v>
      </c>
      <c r="B34" s="25">
        <v>2293</v>
      </c>
      <c r="C34" s="25">
        <v>582</v>
      </c>
      <c r="D34" s="25"/>
      <c r="E34" s="25">
        <f>SUM(B34:D34)</f>
        <v>2875</v>
      </c>
      <c r="F34" s="25">
        <v>665</v>
      </c>
      <c r="G34" s="25">
        <v>700</v>
      </c>
      <c r="H34" s="25"/>
      <c r="I34" s="25"/>
      <c r="J34" s="48">
        <f>SUM(E34:I34)</f>
        <v>4240</v>
      </c>
      <c r="K34" s="8"/>
      <c r="L34" s="14"/>
    </row>
    <row r="35" spans="1:12" ht="12.75" customHeight="1">
      <c r="A35" s="33" t="s">
        <v>62</v>
      </c>
      <c r="B35" s="48">
        <f>SUM(B31:B34)</f>
        <v>68808</v>
      </c>
      <c r="C35" s="48">
        <f aca="true" t="shared" si="3" ref="C35:J35">SUM(C31:C34)</f>
        <v>23063</v>
      </c>
      <c r="D35" s="48">
        <f t="shared" si="3"/>
        <v>4092</v>
      </c>
      <c r="E35" s="48">
        <f t="shared" si="3"/>
        <v>95963</v>
      </c>
      <c r="F35" s="48">
        <f t="shared" si="3"/>
        <v>23049</v>
      </c>
      <c r="G35" s="48">
        <f t="shared" si="3"/>
        <v>15827</v>
      </c>
      <c r="H35" s="48">
        <f t="shared" si="3"/>
        <v>0</v>
      </c>
      <c r="I35" s="48">
        <f t="shared" si="3"/>
        <v>1200</v>
      </c>
      <c r="J35" s="48">
        <f t="shared" si="3"/>
        <v>136039</v>
      </c>
      <c r="K35" s="8"/>
      <c r="L35" s="14"/>
    </row>
    <row r="36" spans="1:12" ht="13.5" customHeight="1">
      <c r="A36" s="33"/>
      <c r="B36" s="48"/>
      <c r="C36" s="48"/>
      <c r="D36" s="48"/>
      <c r="E36" s="48"/>
      <c r="F36" s="48"/>
      <c r="G36" s="48"/>
      <c r="H36" s="48"/>
      <c r="I36" s="48"/>
      <c r="J36" s="48"/>
      <c r="K36" s="8"/>
      <c r="L36" s="14"/>
    </row>
    <row r="37" spans="1:12" s="13" customFormat="1" ht="12.75" customHeight="1">
      <c r="A37" s="33" t="s">
        <v>382</v>
      </c>
      <c r="B37" s="48"/>
      <c r="C37" s="48"/>
      <c r="D37" s="48"/>
      <c r="E37" s="48"/>
      <c r="F37" s="48"/>
      <c r="G37" s="48"/>
      <c r="H37" s="48"/>
      <c r="I37" s="48"/>
      <c r="J37" s="48"/>
      <c r="K37" s="11"/>
      <c r="L37" s="12"/>
    </row>
    <row r="38" spans="1:12" ht="12.75" customHeight="1">
      <c r="A38" s="26" t="s">
        <v>299</v>
      </c>
      <c r="B38" s="25">
        <v>30569</v>
      </c>
      <c r="C38" s="25">
        <v>8305</v>
      </c>
      <c r="D38" s="25"/>
      <c r="E38" s="25">
        <f>SUM(B38:D38)</f>
        <v>38874</v>
      </c>
      <c r="F38" s="25">
        <v>9295</v>
      </c>
      <c r="G38" s="25">
        <v>16165</v>
      </c>
      <c r="H38" s="25"/>
      <c r="I38" s="25">
        <v>650</v>
      </c>
      <c r="J38" s="48">
        <f>SUM(E38:I38)</f>
        <v>64984</v>
      </c>
      <c r="K38" s="8"/>
      <c r="L38" s="14"/>
    </row>
    <row r="39" spans="1:12" ht="12.75" customHeight="1">
      <c r="A39" s="26" t="s">
        <v>141</v>
      </c>
      <c r="B39" s="25">
        <v>2286</v>
      </c>
      <c r="C39" s="25">
        <v>458</v>
      </c>
      <c r="D39" s="25"/>
      <c r="E39" s="25">
        <f aca="true" t="shared" si="4" ref="E39:E46">SUM(B39:D39)</f>
        <v>2744</v>
      </c>
      <c r="F39" s="25">
        <v>663</v>
      </c>
      <c r="G39" s="25">
        <v>73</v>
      </c>
      <c r="H39" s="25"/>
      <c r="I39" s="25"/>
      <c r="J39" s="48">
        <f aca="true" t="shared" si="5" ref="J39:J46">SUM(E39:I39)</f>
        <v>3480</v>
      </c>
      <c r="K39" s="8"/>
      <c r="L39" s="14"/>
    </row>
    <row r="40" spans="1:12" ht="12.75" customHeight="1">
      <c r="A40" s="26" t="s">
        <v>142</v>
      </c>
      <c r="B40" s="25">
        <v>52076</v>
      </c>
      <c r="C40" s="25">
        <v>13149</v>
      </c>
      <c r="D40" s="25"/>
      <c r="E40" s="25">
        <f t="shared" si="4"/>
        <v>65225</v>
      </c>
      <c r="F40" s="25">
        <v>15702</v>
      </c>
      <c r="G40" s="25">
        <v>16818</v>
      </c>
      <c r="H40" s="25"/>
      <c r="I40" s="25">
        <v>650</v>
      </c>
      <c r="J40" s="48">
        <f t="shared" si="5"/>
        <v>98395</v>
      </c>
      <c r="K40" s="8"/>
      <c r="L40" s="14"/>
    </row>
    <row r="41" spans="1:12" ht="12.75" customHeight="1">
      <c r="A41" s="26" t="s">
        <v>285</v>
      </c>
      <c r="B41" s="25">
        <v>8798</v>
      </c>
      <c r="C41" s="25">
        <v>2715</v>
      </c>
      <c r="D41" s="25"/>
      <c r="E41" s="25">
        <f t="shared" si="4"/>
        <v>11513</v>
      </c>
      <c r="F41" s="25">
        <v>2736</v>
      </c>
      <c r="G41" s="25">
        <v>799</v>
      </c>
      <c r="H41" s="25"/>
      <c r="I41" s="25"/>
      <c r="J41" s="48">
        <f t="shared" si="5"/>
        <v>15048</v>
      </c>
      <c r="K41" s="8"/>
      <c r="L41" s="14"/>
    </row>
    <row r="42" spans="1:12" ht="12.75" customHeight="1">
      <c r="A42" s="26" t="s">
        <v>143</v>
      </c>
      <c r="B42" s="25">
        <v>812</v>
      </c>
      <c r="C42" s="25">
        <v>332</v>
      </c>
      <c r="D42" s="25"/>
      <c r="E42" s="25">
        <f t="shared" si="4"/>
        <v>1144</v>
      </c>
      <c r="F42" s="25">
        <v>236</v>
      </c>
      <c r="G42" s="25">
        <v>30</v>
      </c>
      <c r="H42" s="25"/>
      <c r="I42" s="25"/>
      <c r="J42" s="48">
        <f t="shared" si="5"/>
        <v>1410</v>
      </c>
      <c r="K42" s="8"/>
      <c r="L42" s="14"/>
    </row>
    <row r="43" spans="1:12" ht="12.75" customHeight="1">
      <c r="A43" s="26" t="s">
        <v>144</v>
      </c>
      <c r="B43" s="25">
        <v>19582</v>
      </c>
      <c r="C43" s="25">
        <v>4629</v>
      </c>
      <c r="D43" s="25"/>
      <c r="E43" s="25">
        <f t="shared" si="4"/>
        <v>24211</v>
      </c>
      <c r="F43" s="25">
        <v>5749</v>
      </c>
      <c r="G43" s="25">
        <v>649</v>
      </c>
      <c r="H43" s="25"/>
      <c r="I43" s="25"/>
      <c r="J43" s="48">
        <f t="shared" si="5"/>
        <v>30609</v>
      </c>
      <c r="K43" s="8"/>
      <c r="L43" s="14"/>
    </row>
    <row r="44" spans="1:12" ht="12.75" customHeight="1">
      <c r="A44" s="26" t="s">
        <v>145</v>
      </c>
      <c r="B44" s="25">
        <v>11334</v>
      </c>
      <c r="C44" s="25">
        <v>2502</v>
      </c>
      <c r="D44" s="25"/>
      <c r="E44" s="25">
        <f t="shared" si="4"/>
        <v>13836</v>
      </c>
      <c r="F44" s="25">
        <v>3359</v>
      </c>
      <c r="G44" s="25">
        <v>401</v>
      </c>
      <c r="H44" s="25"/>
      <c r="I44" s="25"/>
      <c r="J44" s="48">
        <f t="shared" si="5"/>
        <v>17596</v>
      </c>
      <c r="K44" s="8"/>
      <c r="L44" s="14"/>
    </row>
    <row r="45" spans="1:12" ht="12.75" customHeight="1">
      <c r="A45" s="26" t="s">
        <v>296</v>
      </c>
      <c r="B45" s="25">
        <v>2314</v>
      </c>
      <c r="C45" s="25">
        <v>361</v>
      </c>
      <c r="D45" s="25"/>
      <c r="E45" s="25">
        <f t="shared" si="4"/>
        <v>2675</v>
      </c>
      <c r="F45" s="25">
        <v>625</v>
      </c>
      <c r="G45" s="25">
        <v>90</v>
      </c>
      <c r="H45" s="25"/>
      <c r="I45" s="25"/>
      <c r="J45" s="48">
        <f t="shared" si="5"/>
        <v>3390</v>
      </c>
      <c r="K45" s="8"/>
      <c r="L45" s="14"/>
    </row>
    <row r="46" spans="1:12" ht="12.75" customHeight="1">
      <c r="A46" s="26" t="s">
        <v>289</v>
      </c>
      <c r="B46" s="25">
        <v>1706</v>
      </c>
      <c r="C46" s="25">
        <v>508</v>
      </c>
      <c r="D46" s="25"/>
      <c r="E46" s="25">
        <f t="shared" si="4"/>
        <v>2214</v>
      </c>
      <c r="F46" s="25">
        <v>507</v>
      </c>
      <c r="G46" s="25">
        <v>586</v>
      </c>
      <c r="H46" s="25"/>
      <c r="I46" s="25"/>
      <c r="J46" s="48">
        <f t="shared" si="5"/>
        <v>3307</v>
      </c>
      <c r="K46" s="8"/>
      <c r="L46" s="14"/>
    </row>
    <row r="47" spans="1:12" ht="12.75" customHeight="1">
      <c r="A47" s="33" t="s">
        <v>146</v>
      </c>
      <c r="B47" s="48">
        <f>SUM(B38:B46)</f>
        <v>129477</v>
      </c>
      <c r="C47" s="48">
        <f aca="true" t="shared" si="6" ref="C47:J47">SUM(C38:C46)</f>
        <v>32959</v>
      </c>
      <c r="D47" s="48">
        <f t="shared" si="6"/>
        <v>0</v>
      </c>
      <c r="E47" s="48">
        <f t="shared" si="6"/>
        <v>162436</v>
      </c>
      <c r="F47" s="48">
        <f t="shared" si="6"/>
        <v>38872</v>
      </c>
      <c r="G47" s="48">
        <f t="shared" si="6"/>
        <v>35611</v>
      </c>
      <c r="H47" s="48">
        <f t="shared" si="6"/>
        <v>0</v>
      </c>
      <c r="I47" s="48">
        <f t="shared" si="6"/>
        <v>1300</v>
      </c>
      <c r="J47" s="48">
        <f t="shared" si="6"/>
        <v>238219</v>
      </c>
      <c r="K47" s="8"/>
      <c r="L47" s="14"/>
    </row>
    <row r="48" spans="1:12" ht="12" customHeight="1">
      <c r="A48" s="26"/>
      <c r="B48" s="25"/>
      <c r="C48" s="25"/>
      <c r="D48" s="25"/>
      <c r="E48" s="25"/>
      <c r="F48" s="25"/>
      <c r="G48" s="25"/>
      <c r="H48" s="25"/>
      <c r="I48" s="25"/>
      <c r="J48" s="48"/>
      <c r="K48" s="8"/>
      <c r="L48" s="14"/>
    </row>
    <row r="49" spans="1:12" s="13" customFormat="1" ht="12.75" customHeight="1">
      <c r="A49" s="33" t="s">
        <v>63</v>
      </c>
      <c r="B49" s="48"/>
      <c r="C49" s="48"/>
      <c r="D49" s="48"/>
      <c r="E49" s="48"/>
      <c r="F49" s="48"/>
      <c r="G49" s="48"/>
      <c r="H49" s="48"/>
      <c r="I49" s="48"/>
      <c r="J49" s="48"/>
      <c r="K49" s="11"/>
      <c r="L49" s="12"/>
    </row>
    <row r="50" spans="1:12" ht="12.75" customHeight="1">
      <c r="A50" s="26" t="s">
        <v>147</v>
      </c>
      <c r="B50" s="25">
        <v>51217</v>
      </c>
      <c r="C50" s="25">
        <v>15610</v>
      </c>
      <c r="D50" s="25">
        <v>660</v>
      </c>
      <c r="E50" s="25">
        <f>SUM(B50:D50)</f>
        <v>67487</v>
      </c>
      <c r="F50" s="25">
        <v>15945</v>
      </c>
      <c r="G50" s="25">
        <v>15337</v>
      </c>
      <c r="H50" s="25"/>
      <c r="I50" s="25"/>
      <c r="J50" s="48">
        <f>SUM(E50:I50)</f>
        <v>98769</v>
      </c>
      <c r="K50" s="8"/>
      <c r="L50" s="14"/>
    </row>
    <row r="51" spans="1:12" ht="12.75" customHeight="1">
      <c r="A51" s="33" t="s">
        <v>404</v>
      </c>
      <c r="B51" s="48">
        <f>SUM(B50)</f>
        <v>51217</v>
      </c>
      <c r="C51" s="48">
        <f aca="true" t="shared" si="7" ref="C51:I51">SUM(C50)</f>
        <v>15610</v>
      </c>
      <c r="D51" s="48">
        <f t="shared" si="7"/>
        <v>660</v>
      </c>
      <c r="E51" s="48">
        <f t="shared" si="7"/>
        <v>67487</v>
      </c>
      <c r="F51" s="48">
        <f t="shared" si="7"/>
        <v>15945</v>
      </c>
      <c r="G51" s="48">
        <f t="shared" si="7"/>
        <v>15337</v>
      </c>
      <c r="H51" s="48">
        <f t="shared" si="7"/>
        <v>0</v>
      </c>
      <c r="I51" s="48">
        <f t="shared" si="7"/>
        <v>0</v>
      </c>
      <c r="J51" s="48">
        <f>SUM(E51:I51)</f>
        <v>98769</v>
      </c>
      <c r="K51" s="8"/>
      <c r="L51" s="14"/>
    </row>
    <row r="52" spans="1:12" ht="12.75" customHeight="1">
      <c r="A52" s="33"/>
      <c r="B52" s="48"/>
      <c r="C52" s="48"/>
      <c r="D52" s="48"/>
      <c r="E52" s="48"/>
      <c r="F52" s="48"/>
      <c r="G52" s="48"/>
      <c r="H52" s="48"/>
      <c r="I52" s="48"/>
      <c r="J52" s="48"/>
      <c r="K52" s="8"/>
      <c r="L52" s="14"/>
    </row>
    <row r="53" spans="1:12" s="13" customFormat="1" ht="12.75" customHeight="1">
      <c r="A53" s="33" t="s">
        <v>254</v>
      </c>
      <c r="B53" s="48"/>
      <c r="C53" s="48"/>
      <c r="D53" s="48"/>
      <c r="E53" s="48"/>
      <c r="F53" s="48"/>
      <c r="G53" s="48"/>
      <c r="H53" s="48"/>
      <c r="I53" s="48"/>
      <c r="J53" s="48"/>
      <c r="K53" s="11"/>
      <c r="L53" s="12"/>
    </row>
    <row r="54" spans="1:12" s="13" customFormat="1" ht="12.75" customHeight="1">
      <c r="A54" s="26" t="s">
        <v>203</v>
      </c>
      <c r="B54" s="25">
        <v>467</v>
      </c>
      <c r="C54" s="25">
        <v>208</v>
      </c>
      <c r="D54" s="25"/>
      <c r="E54" s="25">
        <f>SUM(B54:D54)</f>
        <v>675</v>
      </c>
      <c r="F54" s="25">
        <v>141</v>
      </c>
      <c r="G54" s="25">
        <v>2884</v>
      </c>
      <c r="H54" s="25"/>
      <c r="I54" s="25"/>
      <c r="J54" s="48">
        <f>SUM(E54:I54)</f>
        <v>3700</v>
      </c>
      <c r="K54" s="11"/>
      <c r="L54" s="12"/>
    </row>
    <row r="55" spans="1:12" s="13" customFormat="1" ht="12.75" customHeight="1">
      <c r="A55" s="26" t="s">
        <v>286</v>
      </c>
      <c r="B55" s="25">
        <v>4164</v>
      </c>
      <c r="C55" s="25">
        <v>1165</v>
      </c>
      <c r="D55" s="25"/>
      <c r="E55" s="25">
        <f aca="true" t="shared" si="8" ref="E55:E64">SUM(B55:D55)</f>
        <v>5329</v>
      </c>
      <c r="F55" s="25">
        <v>1230</v>
      </c>
      <c r="G55" s="25">
        <v>664</v>
      </c>
      <c r="H55" s="48"/>
      <c r="I55" s="48"/>
      <c r="J55" s="48">
        <f aca="true" t="shared" si="9" ref="J55:J64">SUM(E55:I55)</f>
        <v>7223</v>
      </c>
      <c r="K55" s="11"/>
      <c r="L55" s="12"/>
    </row>
    <row r="56" spans="1:12" ht="12.75" customHeight="1">
      <c r="A56" s="26" t="s">
        <v>287</v>
      </c>
      <c r="B56" s="25">
        <v>36749</v>
      </c>
      <c r="C56" s="25">
        <v>16340</v>
      </c>
      <c r="D56" s="25">
        <v>480</v>
      </c>
      <c r="E56" s="25">
        <f t="shared" si="8"/>
        <v>53569</v>
      </c>
      <c r="F56" s="25">
        <v>12168</v>
      </c>
      <c r="G56" s="25">
        <v>43989</v>
      </c>
      <c r="H56" s="25"/>
      <c r="I56" s="25"/>
      <c r="J56" s="48">
        <f t="shared" si="9"/>
        <v>109726</v>
      </c>
      <c r="K56" s="8"/>
      <c r="L56" s="14"/>
    </row>
    <row r="57" spans="1:12" ht="12.75" customHeight="1">
      <c r="A57" s="26" t="s">
        <v>148</v>
      </c>
      <c r="B57" s="25">
        <v>4548</v>
      </c>
      <c r="C57" s="25">
        <v>1368</v>
      </c>
      <c r="D57" s="25"/>
      <c r="E57" s="25">
        <f t="shared" si="8"/>
        <v>5916</v>
      </c>
      <c r="F57" s="25">
        <v>1389</v>
      </c>
      <c r="G57" s="25">
        <v>1067</v>
      </c>
      <c r="H57" s="25"/>
      <c r="I57" s="25"/>
      <c r="J57" s="48">
        <f t="shared" si="9"/>
        <v>8372</v>
      </c>
      <c r="K57" s="8"/>
      <c r="L57" s="14"/>
    </row>
    <row r="58" spans="1:12" ht="12.75" customHeight="1">
      <c r="A58" s="26" t="s">
        <v>149</v>
      </c>
      <c r="B58" s="25">
        <v>6997</v>
      </c>
      <c r="C58" s="25">
        <v>1479</v>
      </c>
      <c r="D58" s="25"/>
      <c r="E58" s="25">
        <f t="shared" si="8"/>
        <v>8476</v>
      </c>
      <c r="F58" s="25">
        <v>2031</v>
      </c>
      <c r="G58" s="25">
        <v>870</v>
      </c>
      <c r="H58" s="25"/>
      <c r="I58" s="25"/>
      <c r="J58" s="48">
        <f t="shared" si="9"/>
        <v>11377</v>
      </c>
      <c r="K58" s="8"/>
      <c r="L58" s="14"/>
    </row>
    <row r="59" spans="1:12" ht="12.75" customHeight="1">
      <c r="A59" s="26" t="s">
        <v>385</v>
      </c>
      <c r="B59" s="25">
        <v>5290</v>
      </c>
      <c r="C59" s="25">
        <v>1992</v>
      </c>
      <c r="D59" s="25"/>
      <c r="E59" s="25">
        <f t="shared" si="8"/>
        <v>7282</v>
      </c>
      <c r="F59" s="25">
        <v>1594</v>
      </c>
      <c r="G59" s="25">
        <v>6540</v>
      </c>
      <c r="H59" s="25"/>
      <c r="I59" s="25"/>
      <c r="J59" s="48">
        <f t="shared" si="9"/>
        <v>15416</v>
      </c>
      <c r="K59" s="8"/>
      <c r="L59" s="14"/>
    </row>
    <row r="60" spans="1:12" ht="12.75" customHeight="1">
      <c r="A60" s="26" t="s">
        <v>132</v>
      </c>
      <c r="B60" s="25">
        <v>13657</v>
      </c>
      <c r="C60" s="25">
        <v>3327</v>
      </c>
      <c r="D60" s="25">
        <v>510</v>
      </c>
      <c r="E60" s="25">
        <f t="shared" si="8"/>
        <v>17494</v>
      </c>
      <c r="F60" s="25">
        <v>4103</v>
      </c>
      <c r="G60" s="25">
        <v>1720</v>
      </c>
      <c r="H60" s="25"/>
      <c r="I60" s="25"/>
      <c r="J60" s="48">
        <f t="shared" si="9"/>
        <v>23317</v>
      </c>
      <c r="K60" s="8"/>
      <c r="L60" s="14"/>
    </row>
    <row r="61" spans="1:12" ht="12.75" customHeight="1">
      <c r="A61" s="26" t="s">
        <v>236</v>
      </c>
      <c r="B61" s="25">
        <v>1503</v>
      </c>
      <c r="C61" s="25">
        <v>463</v>
      </c>
      <c r="D61" s="25"/>
      <c r="E61" s="25">
        <f t="shared" si="8"/>
        <v>1966</v>
      </c>
      <c r="F61" s="25">
        <v>450</v>
      </c>
      <c r="G61" s="25">
        <v>3731</v>
      </c>
      <c r="H61" s="25"/>
      <c r="I61" s="25"/>
      <c r="J61" s="48">
        <f t="shared" si="9"/>
        <v>6147</v>
      </c>
      <c r="K61" s="8"/>
      <c r="L61" s="14"/>
    </row>
    <row r="62" spans="1:12" ht="12.75" customHeight="1">
      <c r="A62" s="26" t="s">
        <v>379</v>
      </c>
      <c r="B62" s="25">
        <v>3847</v>
      </c>
      <c r="C62" s="25">
        <v>943</v>
      </c>
      <c r="D62" s="25"/>
      <c r="E62" s="25">
        <f t="shared" si="8"/>
        <v>4790</v>
      </c>
      <c r="F62" s="25">
        <v>1129</v>
      </c>
      <c r="G62" s="25">
        <v>694</v>
      </c>
      <c r="H62" s="25"/>
      <c r="I62" s="25"/>
      <c r="J62" s="48">
        <f t="shared" si="9"/>
        <v>6613</v>
      </c>
      <c r="K62" s="8"/>
      <c r="L62" s="14"/>
    </row>
    <row r="63" spans="1:12" ht="12.75" customHeight="1">
      <c r="A63" s="26" t="s">
        <v>296</v>
      </c>
      <c r="B63" s="25">
        <v>2144</v>
      </c>
      <c r="C63" s="25">
        <v>40</v>
      </c>
      <c r="D63" s="25"/>
      <c r="E63" s="25">
        <f t="shared" si="8"/>
        <v>2184</v>
      </c>
      <c r="F63" s="25">
        <v>579</v>
      </c>
      <c r="G63" s="25">
        <v>0</v>
      </c>
      <c r="H63" s="25"/>
      <c r="I63" s="25"/>
      <c r="J63" s="48">
        <f t="shared" si="9"/>
        <v>2763</v>
      </c>
      <c r="K63" s="8"/>
      <c r="L63" s="14"/>
    </row>
    <row r="64" spans="1:12" ht="12.75" customHeight="1">
      <c r="A64" s="33" t="s">
        <v>37</v>
      </c>
      <c r="B64" s="48">
        <f>SUM(B54:B63)</f>
        <v>79366</v>
      </c>
      <c r="C64" s="48">
        <f>SUM(C54:C63)</f>
        <v>27325</v>
      </c>
      <c r="D64" s="48">
        <f>SUM(D54:D63)</f>
        <v>990</v>
      </c>
      <c r="E64" s="48">
        <f t="shared" si="8"/>
        <v>107681</v>
      </c>
      <c r="F64" s="48">
        <f>SUM(F54:F63)</f>
        <v>24814</v>
      </c>
      <c r="G64" s="48">
        <f>SUM(G54:G63)</f>
        <v>62159</v>
      </c>
      <c r="H64" s="48">
        <f>SUM(H54:H63)</f>
        <v>0</v>
      </c>
      <c r="I64" s="48">
        <f>SUM(I54:I63)</f>
        <v>0</v>
      </c>
      <c r="J64" s="48">
        <f t="shared" si="9"/>
        <v>194654</v>
      </c>
      <c r="K64" s="8"/>
      <c r="L64" s="14"/>
    </row>
    <row r="65" spans="1:12" ht="10.5" customHeight="1">
      <c r="A65" s="26"/>
      <c r="B65" s="25"/>
      <c r="C65" s="25"/>
      <c r="D65" s="25"/>
      <c r="E65" s="25"/>
      <c r="F65" s="25"/>
      <c r="G65" s="25"/>
      <c r="H65" s="25"/>
      <c r="I65" s="25"/>
      <c r="J65" s="25"/>
      <c r="K65" s="8"/>
      <c r="L65" s="14"/>
    </row>
    <row r="66" spans="1:12" s="13" customFormat="1" ht="12.75" customHeight="1">
      <c r="A66" s="33" t="s">
        <v>256</v>
      </c>
      <c r="B66" s="48"/>
      <c r="C66" s="48"/>
      <c r="D66" s="48"/>
      <c r="E66" s="48"/>
      <c r="F66" s="48"/>
      <c r="G66" s="48"/>
      <c r="H66" s="48"/>
      <c r="I66" s="48"/>
      <c r="J66" s="48"/>
      <c r="K66" s="11"/>
      <c r="L66" s="12"/>
    </row>
    <row r="67" spans="1:12" s="13" customFormat="1" ht="12.75" customHeight="1">
      <c r="A67" s="26" t="s">
        <v>288</v>
      </c>
      <c r="B67" s="25">
        <v>5005</v>
      </c>
      <c r="C67" s="25">
        <v>1758</v>
      </c>
      <c r="D67" s="25">
        <v>250</v>
      </c>
      <c r="E67" s="25">
        <f>SUM(B67:D67)</f>
        <v>7013</v>
      </c>
      <c r="F67" s="25">
        <v>1547</v>
      </c>
      <c r="G67" s="25">
        <v>9739</v>
      </c>
      <c r="H67" s="25"/>
      <c r="I67" s="25"/>
      <c r="J67" s="48">
        <f>SUM(E67:I67)</f>
        <v>18299</v>
      </c>
      <c r="K67" s="11"/>
      <c r="L67" s="12"/>
    </row>
    <row r="68" spans="1:12" s="13" customFormat="1" ht="12.75" customHeight="1">
      <c r="A68" s="26" t="s">
        <v>150</v>
      </c>
      <c r="B68" s="25"/>
      <c r="C68" s="25"/>
      <c r="D68" s="25"/>
      <c r="E68" s="25">
        <f aca="true" t="shared" si="10" ref="E68:E76">SUM(B68:D68)</f>
        <v>0</v>
      </c>
      <c r="F68" s="25"/>
      <c r="G68" s="25">
        <v>250</v>
      </c>
      <c r="H68" s="25"/>
      <c r="I68" s="25"/>
      <c r="J68" s="48">
        <f aca="true" t="shared" si="11" ref="J68:J76">SUM(E68:I68)</f>
        <v>250</v>
      </c>
      <c r="K68" s="11"/>
      <c r="L68" s="12"/>
    </row>
    <row r="69" spans="1:12" ht="12.75" customHeight="1">
      <c r="A69" s="26" t="s">
        <v>151</v>
      </c>
      <c r="B69" s="25"/>
      <c r="C69" s="25"/>
      <c r="D69" s="25"/>
      <c r="E69" s="25">
        <f t="shared" si="10"/>
        <v>0</v>
      </c>
      <c r="F69" s="25"/>
      <c r="G69" s="25">
        <v>810</v>
      </c>
      <c r="H69" s="25"/>
      <c r="I69" s="25"/>
      <c r="J69" s="48">
        <f t="shared" si="11"/>
        <v>810</v>
      </c>
      <c r="K69" s="8"/>
      <c r="L69" s="14"/>
    </row>
    <row r="70" spans="1:12" ht="12.75" customHeight="1">
      <c r="A70" s="26" t="s">
        <v>296</v>
      </c>
      <c r="B70" s="25">
        <v>880</v>
      </c>
      <c r="C70" s="25">
        <v>140</v>
      </c>
      <c r="D70" s="25"/>
      <c r="E70" s="25">
        <f t="shared" si="10"/>
        <v>1020</v>
      </c>
      <c r="F70" s="25">
        <v>242</v>
      </c>
      <c r="G70" s="25">
        <v>54</v>
      </c>
      <c r="H70" s="25"/>
      <c r="I70" s="25"/>
      <c r="J70" s="48">
        <f t="shared" si="11"/>
        <v>1316</v>
      </c>
      <c r="K70" s="8"/>
      <c r="L70" s="14"/>
    </row>
    <row r="71" spans="1:12" ht="12.75" customHeight="1">
      <c r="A71" s="26" t="s">
        <v>289</v>
      </c>
      <c r="B71" s="25">
        <v>5541</v>
      </c>
      <c r="C71" s="25">
        <v>1184</v>
      </c>
      <c r="D71" s="25"/>
      <c r="E71" s="25">
        <f t="shared" si="10"/>
        <v>6725</v>
      </c>
      <c r="F71" s="25">
        <v>1600</v>
      </c>
      <c r="G71" s="25">
        <v>2210</v>
      </c>
      <c r="H71" s="25"/>
      <c r="I71" s="25"/>
      <c r="J71" s="48">
        <f t="shared" si="11"/>
        <v>10535</v>
      </c>
      <c r="K71" s="8"/>
      <c r="L71" s="14"/>
    </row>
    <row r="72" spans="1:12" ht="12.75" customHeight="1">
      <c r="A72" s="26" t="s">
        <v>153</v>
      </c>
      <c r="B72" s="25">
        <v>3601</v>
      </c>
      <c r="C72" s="25">
        <v>1372</v>
      </c>
      <c r="D72" s="25"/>
      <c r="E72" s="25">
        <f t="shared" si="10"/>
        <v>4973</v>
      </c>
      <c r="F72" s="25">
        <v>1220</v>
      </c>
      <c r="G72" s="25">
        <v>539</v>
      </c>
      <c r="H72" s="25"/>
      <c r="I72" s="25"/>
      <c r="J72" s="48">
        <f t="shared" si="11"/>
        <v>6732</v>
      </c>
      <c r="K72" s="8"/>
      <c r="L72" s="14"/>
    </row>
    <row r="73" spans="1:12" ht="12.75" customHeight="1">
      <c r="A73" s="26" t="s">
        <v>154</v>
      </c>
      <c r="B73" s="25"/>
      <c r="C73" s="25"/>
      <c r="D73" s="25"/>
      <c r="E73" s="25">
        <f t="shared" si="10"/>
        <v>0</v>
      </c>
      <c r="F73" s="25"/>
      <c r="G73" s="25">
        <v>63</v>
      </c>
      <c r="H73" s="25"/>
      <c r="I73" s="25"/>
      <c r="J73" s="48">
        <f t="shared" si="11"/>
        <v>63</v>
      </c>
      <c r="K73" s="8"/>
      <c r="L73" s="14"/>
    </row>
    <row r="74" spans="1:12" ht="12.75" customHeight="1">
      <c r="A74" s="26" t="s">
        <v>155</v>
      </c>
      <c r="B74" s="25">
        <v>1282</v>
      </c>
      <c r="C74" s="25">
        <v>331</v>
      </c>
      <c r="D74" s="25"/>
      <c r="E74" s="25">
        <f t="shared" si="10"/>
        <v>1613</v>
      </c>
      <c r="F74" s="25">
        <v>380</v>
      </c>
      <c r="G74" s="25">
        <v>2347</v>
      </c>
      <c r="H74" s="25"/>
      <c r="I74" s="25"/>
      <c r="J74" s="48">
        <f t="shared" si="11"/>
        <v>4340</v>
      </c>
      <c r="K74" s="8"/>
      <c r="L74" s="14"/>
    </row>
    <row r="75" spans="1:12" ht="12.75" customHeight="1">
      <c r="A75" s="26" t="s">
        <v>156</v>
      </c>
      <c r="B75" s="25"/>
      <c r="C75" s="25"/>
      <c r="D75" s="25"/>
      <c r="E75" s="25">
        <f t="shared" si="10"/>
        <v>0</v>
      </c>
      <c r="F75" s="25"/>
      <c r="G75" s="25">
        <v>63</v>
      </c>
      <c r="H75" s="25"/>
      <c r="I75" s="25"/>
      <c r="J75" s="48">
        <f t="shared" si="11"/>
        <v>63</v>
      </c>
      <c r="K75" s="8"/>
      <c r="L75" s="14"/>
    </row>
    <row r="76" spans="1:12" ht="12.75" customHeight="1">
      <c r="A76" s="26" t="s">
        <v>157</v>
      </c>
      <c r="B76" s="25">
        <v>8109</v>
      </c>
      <c r="C76" s="25">
        <v>2514</v>
      </c>
      <c r="D76" s="25">
        <v>1300</v>
      </c>
      <c r="E76" s="25">
        <f t="shared" si="10"/>
        <v>11923</v>
      </c>
      <c r="F76" s="25">
        <v>2809</v>
      </c>
      <c r="G76" s="25">
        <v>13011</v>
      </c>
      <c r="H76" s="25"/>
      <c r="I76" s="25"/>
      <c r="J76" s="48">
        <f t="shared" si="11"/>
        <v>27743</v>
      </c>
      <c r="K76" s="8"/>
      <c r="L76" s="14"/>
    </row>
    <row r="77" spans="1:12" ht="12.75" customHeight="1">
      <c r="A77" s="33" t="s">
        <v>38</v>
      </c>
      <c r="B77" s="48">
        <f>SUM(B67:B76)</f>
        <v>24418</v>
      </c>
      <c r="C77" s="48">
        <f aca="true" t="shared" si="12" ref="C77:J77">SUM(C67:C76)</f>
        <v>7299</v>
      </c>
      <c r="D77" s="48">
        <f t="shared" si="12"/>
        <v>1550</v>
      </c>
      <c r="E77" s="48">
        <f t="shared" si="12"/>
        <v>33267</v>
      </c>
      <c r="F77" s="48">
        <f t="shared" si="12"/>
        <v>7798</v>
      </c>
      <c r="G77" s="48">
        <f t="shared" si="12"/>
        <v>29086</v>
      </c>
      <c r="H77" s="48">
        <f t="shared" si="12"/>
        <v>0</v>
      </c>
      <c r="I77" s="48">
        <f t="shared" si="12"/>
        <v>0</v>
      </c>
      <c r="J77" s="48">
        <f t="shared" si="12"/>
        <v>70151</v>
      </c>
      <c r="K77" s="8"/>
      <c r="L77" s="14"/>
    </row>
    <row r="78" spans="1:12" ht="12" customHeight="1">
      <c r="A78" s="26"/>
      <c r="B78" s="25"/>
      <c r="C78" s="25"/>
      <c r="D78" s="25"/>
      <c r="E78" s="25"/>
      <c r="F78" s="25"/>
      <c r="G78" s="25"/>
      <c r="H78" s="25"/>
      <c r="I78" s="25"/>
      <c r="J78" s="48"/>
      <c r="K78" s="8"/>
      <c r="L78" s="14"/>
    </row>
    <row r="79" spans="1:12" ht="12.75" customHeight="1">
      <c r="A79" s="33" t="s">
        <v>158</v>
      </c>
      <c r="B79" s="48">
        <f aca="true" t="shared" si="13" ref="B79:J79">B28+B35+B47+B51+B64+B77</f>
        <v>464747</v>
      </c>
      <c r="C79" s="48">
        <f t="shared" si="13"/>
        <v>149894</v>
      </c>
      <c r="D79" s="48">
        <f t="shared" si="13"/>
        <v>11384</v>
      </c>
      <c r="E79" s="48">
        <f t="shared" si="13"/>
        <v>626025</v>
      </c>
      <c r="F79" s="48">
        <f t="shared" si="13"/>
        <v>146892</v>
      </c>
      <c r="G79" s="48">
        <f t="shared" si="13"/>
        <v>296921</v>
      </c>
      <c r="H79" s="48">
        <f t="shared" si="13"/>
        <v>0</v>
      </c>
      <c r="I79" s="48">
        <f t="shared" si="13"/>
        <v>2500</v>
      </c>
      <c r="J79" s="48">
        <f t="shared" si="13"/>
        <v>1072338</v>
      </c>
      <c r="K79" s="8"/>
      <c r="L79" s="14"/>
    </row>
    <row r="80" spans="2:12" ht="12.75" customHeight="1">
      <c r="B80" s="8"/>
      <c r="C80" s="8"/>
      <c r="D80" s="8"/>
      <c r="E80" s="8"/>
      <c r="F80" s="8"/>
      <c r="G80" s="8"/>
      <c r="H80" s="8"/>
      <c r="I80" s="8"/>
      <c r="J80" s="11"/>
      <c r="K80" s="8"/>
      <c r="L80" s="14"/>
    </row>
    <row r="81" spans="1:12" ht="12.75" customHeight="1">
      <c r="A81" s="26"/>
      <c r="B81" s="14"/>
      <c r="C81" s="14"/>
      <c r="D81" s="14"/>
      <c r="E81" s="14"/>
      <c r="F81" s="14"/>
      <c r="G81" s="14"/>
      <c r="H81" s="14"/>
      <c r="I81" s="14"/>
      <c r="J81" s="12"/>
      <c r="K81" s="14"/>
      <c r="L81" s="14"/>
    </row>
    <row r="82" spans="1:12" ht="12.75" customHeight="1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</row>
    <row r="83" spans="1:12" ht="12.75" customHeight="1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</row>
    <row r="84" spans="1:12" ht="12.75" customHeight="1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</row>
    <row r="85" spans="1:12" ht="12.75" customHeight="1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</row>
    <row r="86" spans="1:12" ht="12.75" customHeight="1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 customHeight="1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 customHeight="1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2.75" customHeight="1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</row>
    <row r="90" spans="1:12" ht="12.75" customHeight="1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</row>
    <row r="91" spans="1:12" ht="12.75" customHeight="1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</row>
    <row r="92" spans="1:12" ht="12.75" customHeight="1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</row>
    <row r="93" spans="1:12" ht="12.75" customHeight="1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</row>
    <row r="94" spans="1:12" ht="12.75" customHeight="1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</row>
    <row r="95" spans="1:12" ht="12.75" customHeight="1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</row>
    <row r="96" spans="1:12" ht="12.75" customHeight="1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 customHeight="1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 customHeight="1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2.75" customHeight="1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</row>
    <row r="100" spans="1:12" ht="12.75" customHeight="1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</row>
    <row r="101" spans="1:12" ht="12.75" customHeight="1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</row>
    <row r="102" spans="1:12" ht="12.75" customHeight="1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</row>
    <row r="103" spans="1:12" ht="12.75" customHeight="1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</row>
    <row r="104" spans="1:12" ht="12.75" customHeight="1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</row>
    <row r="105" spans="1:12" ht="12.75" customHeight="1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</row>
    <row r="106" spans="1:12" ht="12.75" customHeight="1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2.75" customHeight="1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2.75" customHeight="1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</row>
    <row r="109" spans="1:12" ht="12.75" customHeight="1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</row>
    <row r="110" spans="1:12" ht="12.75" customHeight="1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</row>
    <row r="111" spans="1:12" ht="12.75" customHeight="1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</row>
    <row r="112" spans="1:12" ht="12.75" customHeight="1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</row>
    <row r="113" spans="1:12" ht="12.75" customHeight="1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</row>
    <row r="114" spans="1:12" ht="12.75" customHeight="1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</row>
    <row r="115" spans="1:12" ht="12.75" customHeight="1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2.75" customHeight="1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2.75" customHeight="1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</row>
    <row r="118" spans="1:12" ht="12.75" customHeight="1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</row>
    <row r="119" spans="1:12" ht="12.75" customHeight="1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</row>
    <row r="120" spans="1:12" ht="12.75" customHeight="1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</row>
    <row r="121" spans="1:12" ht="12.7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</row>
    <row r="122" spans="1:12" ht="12.7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</row>
    <row r="123" spans="1:12" ht="12.7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</row>
    <row r="124" spans="1:12" ht="12.7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</row>
    <row r="125" spans="1:12" ht="12.7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</row>
    <row r="126" spans="1:12" ht="12.7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</row>
    <row r="127" spans="1:12" ht="12.7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</row>
    <row r="128" spans="1:12" ht="12.7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</row>
    <row r="129" spans="1:12" ht="12.7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</row>
    <row r="130" spans="1:12" ht="12.7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</row>
    <row r="131" spans="1:12" ht="12.7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</row>
    <row r="132" spans="1:12" ht="12.7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 ht="12.7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</row>
    <row r="134" spans="1:12" ht="12.7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</row>
    <row r="135" spans="1:12" ht="12.7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</row>
    <row r="136" spans="1:12" ht="12.7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</row>
    <row r="137" spans="1:12" ht="12.7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</row>
    <row r="138" spans="1:12" ht="12.7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</row>
    <row r="139" spans="1:12" ht="12.7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</row>
    <row r="140" spans="1:12" ht="12.7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</row>
    <row r="141" spans="1:12" ht="12.7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</row>
    <row r="142" spans="1:12" ht="12.7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</row>
    <row r="143" spans="1:12" ht="12.7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</row>
    <row r="144" spans="1:12" ht="12.7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</row>
    <row r="145" spans="1:12" ht="12.7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</row>
    <row r="146" spans="1:12" ht="12.7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</row>
    <row r="147" spans="1:12" ht="12.7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</row>
    <row r="148" spans="1:12" ht="12.7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</row>
    <row r="149" spans="1:12" ht="12.7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</row>
    <row r="150" spans="1:12" ht="12.7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</row>
    <row r="151" spans="1:12" ht="12.7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</row>
    <row r="152" spans="1:12" ht="12.7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</row>
    <row r="153" spans="1:12" ht="12.7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</row>
    <row r="154" spans="1:12" ht="12.7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</row>
    <row r="155" spans="1:12" ht="12.7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</row>
    <row r="156" spans="1:12" ht="12.7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</row>
    <row r="157" spans="1:12" ht="12.7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</row>
    <row r="158" spans="1:12" ht="12.7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</row>
    <row r="159" spans="1:12" ht="12.7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</row>
    <row r="160" spans="1:12" ht="12.7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</row>
    <row r="161" spans="1:12" ht="12.7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</row>
    <row r="162" spans="1:12" ht="12.7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</row>
    <row r="163" spans="1:12" ht="12.7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</row>
    <row r="164" spans="1:12" ht="12.7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</row>
    <row r="165" spans="1:12" ht="12.7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</row>
    <row r="166" spans="1:12" ht="12.7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</row>
    <row r="167" spans="1:12" ht="12.7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</row>
    <row r="168" spans="1:12" ht="12.7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12.7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</row>
    <row r="170" spans="1:12" ht="12.7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</row>
    <row r="171" spans="1:12" ht="12.7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</row>
    <row r="172" spans="1:12" ht="12.7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</row>
    <row r="173" spans="1:12" ht="12.7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</row>
    <row r="174" spans="1:12" ht="12.7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</row>
    <row r="175" spans="1:12" ht="12.7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</row>
    <row r="176" spans="1:12" ht="12.7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</row>
    <row r="177" spans="1:12" ht="12.7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</row>
    <row r="178" spans="1:12" ht="12.7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</row>
    <row r="179" spans="1:12" ht="12.7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</row>
    <row r="180" spans="1:12" ht="12.7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</row>
    <row r="181" spans="1:12" ht="12.7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</row>
    <row r="182" spans="1:12" ht="12.7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</row>
    <row r="183" spans="1:12" ht="12.7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</row>
    <row r="184" spans="1:12" ht="12.7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</row>
    <row r="185" spans="1:12" ht="12.7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</row>
    <row r="186" spans="1:12" ht="12.7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</row>
    <row r="187" spans="1:12" ht="12.7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</row>
    <row r="188" spans="1:12" ht="12.7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</row>
    <row r="189" spans="1:12" ht="12.7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</row>
    <row r="190" spans="1:12" ht="12.7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</row>
    <row r="191" spans="1:12" ht="12.7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</row>
    <row r="192" spans="1:12" ht="12.7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</row>
    <row r="193" spans="1:12" ht="12.7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</row>
    <row r="194" spans="1:12" ht="12.7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</row>
    <row r="195" spans="1:12" ht="12.7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</row>
    <row r="196" spans="1:12" ht="12.7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</row>
    <row r="197" spans="1:12" ht="12.7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</row>
    <row r="198" spans="1:12" ht="12.7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</row>
    <row r="199" spans="1:12" ht="12.7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</row>
    <row r="200" spans="1:12" ht="12.7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</row>
    <row r="201" spans="1:12" ht="12.75">
      <c r="A201" s="14"/>
      <c r="B201" s="14"/>
      <c r="C201" s="14"/>
      <c r="D201" s="14"/>
      <c r="E201" s="14"/>
      <c r="F201" s="14"/>
      <c r="G201" s="14"/>
      <c r="H201" s="14"/>
      <c r="I201" s="14"/>
      <c r="J201" s="14"/>
      <c r="K201" s="14"/>
      <c r="L201" s="14"/>
    </row>
    <row r="202" spans="1:12" ht="12.75">
      <c r="A202" s="14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</row>
    <row r="203" spans="1:12" ht="12.75">
      <c r="A203" s="14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</row>
    <row r="204" spans="1:12" ht="12.75">
      <c r="A204" s="14"/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</row>
    <row r="205" spans="1:12" ht="12.75">
      <c r="A205" s="14"/>
      <c r="B205" s="14"/>
      <c r="C205" s="14"/>
      <c r="D205" s="14"/>
      <c r="E205" s="14"/>
      <c r="F205" s="14"/>
      <c r="G205" s="14"/>
      <c r="H205" s="14"/>
      <c r="I205" s="14"/>
      <c r="J205" s="14"/>
      <c r="K205" s="14"/>
      <c r="L205" s="14"/>
    </row>
    <row r="206" spans="1:12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</row>
    <row r="207" spans="1:12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</row>
    <row r="208" spans="1:12" ht="12.75">
      <c r="A208" s="14"/>
      <c r="B208" s="14"/>
      <c r="C208" s="14"/>
      <c r="D208" s="14"/>
      <c r="E208" s="14"/>
      <c r="F208" s="14"/>
      <c r="G208" s="14"/>
      <c r="H208" s="14"/>
      <c r="I208" s="14"/>
      <c r="J208" s="14"/>
      <c r="K208" s="14"/>
      <c r="L208" s="14"/>
    </row>
    <row r="209" spans="1:12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</row>
    <row r="210" spans="1:12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</row>
    <row r="211" spans="1:12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</row>
    <row r="212" spans="1:12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</row>
    <row r="213" spans="1:12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</row>
    <row r="214" spans="1:12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</row>
    <row r="215" spans="1:12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</row>
    <row r="216" spans="1:12" ht="12.75">
      <c r="A216" s="14"/>
      <c r="B216" s="14"/>
      <c r="C216" s="14"/>
      <c r="D216" s="14"/>
      <c r="E216" s="14"/>
      <c r="F216" s="14"/>
      <c r="G216" s="14"/>
      <c r="H216" s="14"/>
      <c r="I216" s="14"/>
      <c r="J216" s="14"/>
      <c r="K216" s="14"/>
      <c r="L216" s="14"/>
    </row>
    <row r="217" spans="1:12" ht="12.75">
      <c r="A217" s="14"/>
      <c r="B217" s="14"/>
      <c r="C217" s="14"/>
      <c r="D217" s="14"/>
      <c r="E217" s="14"/>
      <c r="F217" s="14"/>
      <c r="G217" s="14"/>
      <c r="H217" s="14"/>
      <c r="I217" s="14"/>
      <c r="J217" s="14"/>
      <c r="K217" s="14"/>
      <c r="L217" s="14"/>
    </row>
    <row r="218" spans="1:12" ht="12.75">
      <c r="A218" s="14"/>
      <c r="B218" s="14"/>
      <c r="C218" s="14"/>
      <c r="D218" s="14"/>
      <c r="E218" s="14"/>
      <c r="F218" s="14"/>
      <c r="G218" s="14"/>
      <c r="H218" s="14"/>
      <c r="I218" s="14"/>
      <c r="J218" s="14"/>
      <c r="K218" s="14"/>
      <c r="L218" s="14"/>
    </row>
    <row r="219" spans="1:12" ht="12.75">
      <c r="A219" s="14"/>
      <c r="B219" s="14"/>
      <c r="C219" s="14"/>
      <c r="D219" s="14"/>
      <c r="E219" s="14"/>
      <c r="F219" s="14"/>
      <c r="G219" s="14"/>
      <c r="H219" s="14"/>
      <c r="I219" s="14"/>
      <c r="J219" s="14"/>
      <c r="K219" s="14"/>
      <c r="L219" s="14"/>
    </row>
    <row r="220" spans="1:12" ht="12.75">
      <c r="A220" s="14"/>
      <c r="B220" s="14"/>
      <c r="C220" s="14"/>
      <c r="D220" s="14"/>
      <c r="E220" s="14"/>
      <c r="F220" s="14"/>
      <c r="G220" s="14"/>
      <c r="H220" s="14"/>
      <c r="I220" s="14"/>
      <c r="J220" s="14"/>
      <c r="K220" s="14"/>
      <c r="L220" s="14"/>
    </row>
    <row r="221" spans="1:12" ht="12.75">
      <c r="A221" s="14"/>
      <c r="B221" s="14"/>
      <c r="C221" s="14"/>
      <c r="D221" s="14"/>
      <c r="E221" s="14"/>
      <c r="F221" s="14"/>
      <c r="G221" s="14"/>
      <c r="H221" s="14"/>
      <c r="I221" s="14"/>
      <c r="J221" s="14"/>
      <c r="K221" s="14"/>
      <c r="L221" s="14"/>
    </row>
    <row r="222" spans="1:12" ht="12.75">
      <c r="A222" s="14"/>
      <c r="B222" s="14"/>
      <c r="C222" s="14"/>
      <c r="D222" s="14"/>
      <c r="E222" s="14"/>
      <c r="F222" s="14"/>
      <c r="G222" s="14"/>
      <c r="H222" s="14"/>
      <c r="I222" s="14"/>
      <c r="J222" s="14"/>
      <c r="K222" s="14"/>
      <c r="L222" s="14"/>
    </row>
    <row r="223" spans="1:12" ht="12.75">
      <c r="A223" s="14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</row>
    <row r="224" spans="1:12" ht="12.75">
      <c r="A224" s="14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</row>
    <row r="225" spans="1:12" ht="12.75">
      <c r="A225" s="14"/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</row>
    <row r="226" spans="1:12" ht="12.75">
      <c r="A226" s="14"/>
      <c r="B226" s="14"/>
      <c r="C226" s="14"/>
      <c r="D226" s="14"/>
      <c r="E226" s="14"/>
      <c r="F226" s="14"/>
      <c r="G226" s="14"/>
      <c r="H226" s="14"/>
      <c r="I226" s="14"/>
      <c r="J226" s="14"/>
      <c r="K226" s="14"/>
      <c r="L226" s="14"/>
    </row>
    <row r="227" spans="1:12" ht="12.75">
      <c r="A227" s="14"/>
      <c r="B227" s="14"/>
      <c r="C227" s="14"/>
      <c r="D227" s="14"/>
      <c r="E227" s="14"/>
      <c r="F227" s="14"/>
      <c r="G227" s="14"/>
      <c r="H227" s="14"/>
      <c r="I227" s="14"/>
      <c r="J227" s="14"/>
      <c r="K227" s="14"/>
      <c r="L227" s="14"/>
    </row>
    <row r="228" spans="1:12" ht="12.75">
      <c r="A228" s="14"/>
      <c r="B228" s="14"/>
      <c r="C228" s="14"/>
      <c r="D228" s="14"/>
      <c r="E228" s="14"/>
      <c r="F228" s="14"/>
      <c r="G228" s="14"/>
      <c r="H228" s="14"/>
      <c r="I228" s="14"/>
      <c r="J228" s="14"/>
      <c r="K228" s="14"/>
      <c r="L228" s="14"/>
    </row>
    <row r="229" spans="1:12" ht="12.75">
      <c r="A229" s="14"/>
      <c r="B229" s="14"/>
      <c r="C229" s="14"/>
      <c r="D229" s="14"/>
      <c r="E229" s="14"/>
      <c r="F229" s="14"/>
      <c r="G229" s="14"/>
      <c r="H229" s="14"/>
      <c r="I229" s="14"/>
      <c r="J229" s="14"/>
      <c r="K229" s="14"/>
      <c r="L229" s="14"/>
    </row>
    <row r="230" spans="1:12" ht="12.75">
      <c r="A230" s="14"/>
      <c r="B230" s="14"/>
      <c r="C230" s="14"/>
      <c r="D230" s="14"/>
      <c r="E230" s="14"/>
      <c r="F230" s="14"/>
      <c r="G230" s="14"/>
      <c r="H230" s="14"/>
      <c r="I230" s="14"/>
      <c r="J230" s="14"/>
      <c r="K230" s="14"/>
      <c r="L230" s="14"/>
    </row>
    <row r="231" spans="1:12" ht="12.75">
      <c r="A231" s="14"/>
      <c r="B231" s="14"/>
      <c r="C231" s="14"/>
      <c r="D231" s="14"/>
      <c r="E231" s="14"/>
      <c r="F231" s="14"/>
      <c r="G231" s="14"/>
      <c r="H231" s="14"/>
      <c r="I231" s="14"/>
      <c r="J231" s="14"/>
      <c r="K231" s="14"/>
      <c r="L231" s="14"/>
    </row>
    <row r="232" spans="1:12" ht="12.75">
      <c r="A232" s="14"/>
      <c r="B232" s="14"/>
      <c r="C232" s="14"/>
      <c r="D232" s="14"/>
      <c r="E232" s="14"/>
      <c r="F232" s="14"/>
      <c r="G232" s="14"/>
      <c r="H232" s="14"/>
      <c r="I232" s="14"/>
      <c r="J232" s="14"/>
      <c r="K232" s="14"/>
      <c r="L232" s="14"/>
    </row>
    <row r="233" spans="1:12" ht="12.75">
      <c r="A233" s="14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</row>
    <row r="234" spans="1:12" ht="12.75">
      <c r="A234" s="14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</row>
    <row r="235" spans="1:12" ht="12.75">
      <c r="A235" s="14"/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</row>
    <row r="236" spans="1:12" ht="12.75">
      <c r="A236" s="14"/>
      <c r="B236" s="14"/>
      <c r="C236" s="14"/>
      <c r="D236" s="14"/>
      <c r="E236" s="14"/>
      <c r="F236" s="14"/>
      <c r="G236" s="14"/>
      <c r="H236" s="14"/>
      <c r="I236" s="14"/>
      <c r="J236" s="14"/>
      <c r="K236" s="14"/>
      <c r="L236" s="14"/>
    </row>
    <row r="237" spans="1:12" ht="12.75">
      <c r="A237" s="14"/>
      <c r="B237" s="14"/>
      <c r="C237" s="14"/>
      <c r="D237" s="14"/>
      <c r="E237" s="14"/>
      <c r="F237" s="14"/>
      <c r="G237" s="14"/>
      <c r="H237" s="14"/>
      <c r="I237" s="14"/>
      <c r="J237" s="14"/>
      <c r="K237" s="14"/>
      <c r="L237" s="14"/>
    </row>
    <row r="238" spans="1:12" ht="12.75">
      <c r="A238" s="14"/>
      <c r="B238" s="14"/>
      <c r="C238" s="14"/>
      <c r="D238" s="14"/>
      <c r="E238" s="14"/>
      <c r="F238" s="14"/>
      <c r="G238" s="14"/>
      <c r="H238" s="14"/>
      <c r="I238" s="14"/>
      <c r="J238" s="14"/>
      <c r="K238" s="14"/>
      <c r="L238" s="14"/>
    </row>
    <row r="239" spans="1:12" ht="12.75">
      <c r="A239" s="14"/>
      <c r="B239" s="14"/>
      <c r="C239" s="14"/>
      <c r="D239" s="14"/>
      <c r="E239" s="14"/>
      <c r="F239" s="14"/>
      <c r="G239" s="14"/>
      <c r="H239" s="14"/>
      <c r="I239" s="14"/>
      <c r="J239" s="14"/>
      <c r="K239" s="14"/>
      <c r="L239" s="14"/>
    </row>
    <row r="240" spans="1:12" ht="12.75">
      <c r="A240" s="14"/>
      <c r="B240" s="14"/>
      <c r="C240" s="14"/>
      <c r="D240" s="14"/>
      <c r="E240" s="14"/>
      <c r="F240" s="14"/>
      <c r="G240" s="14"/>
      <c r="H240" s="14"/>
      <c r="I240" s="14"/>
      <c r="J240" s="14"/>
      <c r="K240" s="14"/>
      <c r="L240" s="14"/>
    </row>
    <row r="241" spans="1:12" ht="12.75">
      <c r="A241" s="14"/>
      <c r="B241" s="14"/>
      <c r="C241" s="14"/>
      <c r="D241" s="14"/>
      <c r="E241" s="14"/>
      <c r="F241" s="14"/>
      <c r="G241" s="14"/>
      <c r="H241" s="14"/>
      <c r="I241" s="14"/>
      <c r="J241" s="14"/>
      <c r="K241" s="14"/>
      <c r="L241" s="14"/>
    </row>
    <row r="242" spans="1:12" ht="12.75">
      <c r="A242" s="14"/>
      <c r="B242" s="14"/>
      <c r="C242" s="14"/>
      <c r="D242" s="14"/>
      <c r="E242" s="14"/>
      <c r="F242" s="14"/>
      <c r="G242" s="14"/>
      <c r="H242" s="14"/>
      <c r="I242" s="14"/>
      <c r="J242" s="14"/>
      <c r="K242" s="14"/>
      <c r="L242" s="14"/>
    </row>
    <row r="243" spans="1:12" ht="12.75">
      <c r="A243" s="14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</row>
    <row r="244" spans="1:12" ht="12.75">
      <c r="A244" s="14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</row>
    <row r="245" spans="1:12" ht="12.75">
      <c r="A245" s="14"/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</row>
    <row r="246" spans="1:12" ht="12.75">
      <c r="A246" s="14"/>
      <c r="B246" s="14"/>
      <c r="C246" s="14"/>
      <c r="D246" s="14"/>
      <c r="E246" s="14"/>
      <c r="F246" s="14"/>
      <c r="G246" s="14"/>
      <c r="H246" s="14"/>
      <c r="I246" s="14"/>
      <c r="J246" s="14"/>
      <c r="K246" s="14"/>
      <c r="L246" s="14"/>
    </row>
    <row r="247" spans="1:12" ht="12.75">
      <c r="A247" s="14"/>
      <c r="B247" s="14"/>
      <c r="C247" s="14"/>
      <c r="D247" s="14"/>
      <c r="E247" s="14"/>
      <c r="F247" s="14"/>
      <c r="G247" s="14"/>
      <c r="H247" s="14"/>
      <c r="I247" s="14"/>
      <c r="J247" s="14"/>
      <c r="K247" s="14"/>
      <c r="L247" s="14"/>
    </row>
    <row r="248" spans="1:12" ht="12.75">
      <c r="A248" s="14"/>
      <c r="B248" s="14"/>
      <c r="C248" s="14"/>
      <c r="D248" s="14"/>
      <c r="E248" s="14"/>
      <c r="F248" s="14"/>
      <c r="G248" s="14"/>
      <c r="H248" s="14"/>
      <c r="I248" s="14"/>
      <c r="J248" s="14"/>
      <c r="K248" s="14"/>
      <c r="L248" s="14"/>
    </row>
    <row r="249" spans="1:12" ht="12.75">
      <c r="A249" s="14"/>
      <c r="B249" s="14"/>
      <c r="C249" s="14"/>
      <c r="D249" s="14"/>
      <c r="E249" s="14"/>
      <c r="F249" s="14"/>
      <c r="G249" s="14"/>
      <c r="H249" s="14"/>
      <c r="I249" s="14"/>
      <c r="J249" s="14"/>
      <c r="K249" s="14"/>
      <c r="L249" s="14"/>
    </row>
    <row r="250" spans="1:12" ht="12.75">
      <c r="A250" s="14"/>
      <c r="B250" s="14"/>
      <c r="C250" s="14"/>
      <c r="D250" s="14"/>
      <c r="E250" s="14"/>
      <c r="F250" s="14"/>
      <c r="G250" s="14"/>
      <c r="H250" s="14"/>
      <c r="I250" s="14"/>
      <c r="J250" s="14"/>
      <c r="K250" s="14"/>
      <c r="L250" s="14"/>
    </row>
    <row r="251" spans="1:12" ht="12.75">
      <c r="A251" s="14"/>
      <c r="B251" s="14"/>
      <c r="C251" s="14"/>
      <c r="D251" s="14"/>
      <c r="E251" s="14"/>
      <c r="F251" s="14"/>
      <c r="G251" s="14"/>
      <c r="H251" s="14"/>
      <c r="I251" s="14"/>
      <c r="J251" s="14"/>
      <c r="K251" s="14"/>
      <c r="L251" s="14"/>
    </row>
    <row r="252" spans="1:12" ht="12.75">
      <c r="A252" s="14"/>
      <c r="B252" s="14"/>
      <c r="C252" s="14"/>
      <c r="D252" s="14"/>
      <c r="E252" s="14"/>
      <c r="F252" s="14"/>
      <c r="G252" s="14"/>
      <c r="H252" s="14"/>
      <c r="I252" s="14"/>
      <c r="J252" s="14"/>
      <c r="K252" s="14"/>
      <c r="L252" s="14"/>
    </row>
    <row r="253" spans="1:12" ht="12.75">
      <c r="A253" s="14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</row>
    <row r="254" spans="1:12" ht="12.75">
      <c r="A254" s="14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</row>
    <row r="255" spans="1:12" ht="12.75">
      <c r="A255" s="14"/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</row>
    <row r="256" spans="1:12" ht="12.75">
      <c r="A256" s="14"/>
      <c r="B256" s="14"/>
      <c r="C256" s="14"/>
      <c r="D256" s="14"/>
      <c r="E256" s="14"/>
      <c r="F256" s="14"/>
      <c r="G256" s="14"/>
      <c r="H256" s="14"/>
      <c r="I256" s="14"/>
      <c r="J256" s="14"/>
      <c r="K256" s="14"/>
      <c r="L256" s="14"/>
    </row>
    <row r="257" spans="1:12" ht="12.75">
      <c r="A257" s="14"/>
      <c r="B257" s="14"/>
      <c r="C257" s="14"/>
      <c r="D257" s="14"/>
      <c r="E257" s="14"/>
      <c r="F257" s="14"/>
      <c r="G257" s="14"/>
      <c r="H257" s="14"/>
      <c r="I257" s="14"/>
      <c r="J257" s="14"/>
      <c r="K257" s="14"/>
      <c r="L257" s="14"/>
    </row>
    <row r="258" spans="1:12" ht="12.75">
      <c r="A258" s="14"/>
      <c r="B258" s="14"/>
      <c r="C258" s="14"/>
      <c r="D258" s="14"/>
      <c r="E258" s="14"/>
      <c r="F258" s="14"/>
      <c r="G258" s="14"/>
      <c r="H258" s="14"/>
      <c r="I258" s="14"/>
      <c r="J258" s="14"/>
      <c r="K258" s="14"/>
      <c r="L258" s="14"/>
    </row>
    <row r="259" spans="1:12" ht="12.75">
      <c r="A259" s="14"/>
      <c r="B259" s="14"/>
      <c r="C259" s="14"/>
      <c r="D259" s="14"/>
      <c r="E259" s="14"/>
      <c r="F259" s="14"/>
      <c r="G259" s="14"/>
      <c r="H259" s="14"/>
      <c r="I259" s="14"/>
      <c r="J259" s="14"/>
      <c r="K259" s="14"/>
      <c r="L259" s="14"/>
    </row>
    <row r="260" spans="1:12" ht="12.75">
      <c r="A260" s="14"/>
      <c r="B260" s="14"/>
      <c r="C260" s="14"/>
      <c r="D260" s="14"/>
      <c r="E260" s="14"/>
      <c r="F260" s="14"/>
      <c r="G260" s="14"/>
      <c r="H260" s="14"/>
      <c r="I260" s="14"/>
      <c r="J260" s="14"/>
      <c r="K260" s="14"/>
      <c r="L260" s="14"/>
    </row>
    <row r="261" spans="1:12" ht="12.75">
      <c r="A261" s="14"/>
      <c r="B261" s="14"/>
      <c r="C261" s="14"/>
      <c r="D261" s="14"/>
      <c r="E261" s="14"/>
      <c r="F261" s="14"/>
      <c r="G261" s="14"/>
      <c r="H261" s="14"/>
      <c r="I261" s="14"/>
      <c r="J261" s="14"/>
      <c r="K261" s="14"/>
      <c r="L261" s="14"/>
    </row>
    <row r="262" spans="1:12" ht="12.75">
      <c r="A262" s="14"/>
      <c r="B262" s="14"/>
      <c r="C262" s="14"/>
      <c r="D262" s="14"/>
      <c r="E262" s="14"/>
      <c r="F262" s="14"/>
      <c r="G262" s="14"/>
      <c r="H262" s="14"/>
      <c r="I262" s="14"/>
      <c r="J262" s="14"/>
      <c r="K262" s="14"/>
      <c r="L262" s="14"/>
    </row>
    <row r="263" spans="1:12" ht="12.75">
      <c r="A263" s="14"/>
      <c r="B263" s="14"/>
      <c r="C263" s="14"/>
      <c r="D263" s="14"/>
      <c r="E263" s="14"/>
      <c r="F263" s="14"/>
      <c r="G263" s="14"/>
      <c r="H263" s="14"/>
      <c r="I263" s="14"/>
      <c r="J263" s="14"/>
      <c r="K263" s="14"/>
      <c r="L263" s="14"/>
    </row>
    <row r="264" spans="1:12" ht="12.75">
      <c r="A264" s="14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</row>
    <row r="265" spans="1:12" ht="12.75">
      <c r="A265" s="14"/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</row>
    <row r="266" spans="1:12" ht="12.75">
      <c r="A266" s="14"/>
      <c r="B266" s="14"/>
      <c r="C266" s="14"/>
      <c r="D266" s="14"/>
      <c r="E266" s="14"/>
      <c r="F266" s="14"/>
      <c r="G266" s="14"/>
      <c r="H266" s="14"/>
      <c r="I266" s="14"/>
      <c r="J266" s="14"/>
      <c r="K266" s="14"/>
      <c r="L266" s="14"/>
    </row>
    <row r="267" spans="1:12" ht="12.75">
      <c r="A267" s="14"/>
      <c r="B267" s="14"/>
      <c r="C267" s="14"/>
      <c r="D267" s="14"/>
      <c r="E267" s="14"/>
      <c r="F267" s="14"/>
      <c r="G267" s="14"/>
      <c r="H267" s="14"/>
      <c r="I267" s="14"/>
      <c r="J267" s="14"/>
      <c r="K267" s="14"/>
      <c r="L267" s="14"/>
    </row>
    <row r="268" spans="1:12" ht="12.75">
      <c r="A268" s="14"/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</row>
    <row r="269" spans="1:12" ht="12.75">
      <c r="A269" s="14"/>
      <c r="B269" s="14"/>
      <c r="C269" s="14"/>
      <c r="D269" s="14"/>
      <c r="E269" s="14"/>
      <c r="F269" s="14"/>
      <c r="G269" s="14"/>
      <c r="H269" s="14"/>
      <c r="I269" s="14"/>
      <c r="J269" s="14"/>
      <c r="K269" s="14"/>
      <c r="L269" s="14"/>
    </row>
    <row r="270" spans="1:12" ht="12.75">
      <c r="A270" s="14"/>
      <c r="B270" s="14"/>
      <c r="C270" s="14"/>
      <c r="D270" s="14"/>
      <c r="E270" s="14"/>
      <c r="F270" s="14"/>
      <c r="G270" s="14"/>
      <c r="H270" s="14"/>
      <c r="I270" s="14"/>
      <c r="J270" s="14"/>
      <c r="K270" s="14"/>
      <c r="L270" s="14"/>
    </row>
    <row r="271" spans="1:12" ht="12.75">
      <c r="A271" s="14"/>
      <c r="B271" s="14"/>
      <c r="C271" s="14"/>
      <c r="D271" s="14"/>
      <c r="E271" s="14"/>
      <c r="F271" s="14"/>
      <c r="G271" s="14"/>
      <c r="H271" s="14"/>
      <c r="I271" s="14"/>
      <c r="J271" s="14"/>
      <c r="K271" s="14"/>
      <c r="L271" s="14"/>
    </row>
    <row r="272" spans="1:12" ht="12.75">
      <c r="A272" s="14"/>
      <c r="B272" s="14"/>
      <c r="C272" s="14"/>
      <c r="D272" s="14"/>
      <c r="E272" s="14"/>
      <c r="F272" s="14"/>
      <c r="G272" s="14"/>
      <c r="H272" s="14"/>
      <c r="I272" s="14"/>
      <c r="J272" s="14"/>
      <c r="K272" s="14"/>
      <c r="L272" s="14"/>
    </row>
    <row r="273" spans="1:12" ht="12.75">
      <c r="A273" s="14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</row>
    <row r="274" spans="1:12" ht="12.75">
      <c r="A274" s="14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</row>
    <row r="275" spans="1:12" ht="12.75">
      <c r="A275" s="14"/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</row>
    <row r="276" spans="1:12" ht="12.75">
      <c r="A276" s="14"/>
      <c r="B276" s="14"/>
      <c r="C276" s="14"/>
      <c r="D276" s="14"/>
      <c r="E276" s="14"/>
      <c r="F276" s="14"/>
      <c r="G276" s="14"/>
      <c r="H276" s="14"/>
      <c r="I276" s="14"/>
      <c r="J276" s="14"/>
      <c r="K276" s="14"/>
      <c r="L276" s="14"/>
    </row>
    <row r="277" spans="1:12" ht="12.75">
      <c r="A277" s="14"/>
      <c r="B277" s="14"/>
      <c r="C277" s="14"/>
      <c r="D277" s="14"/>
      <c r="E277" s="14"/>
      <c r="F277" s="14"/>
      <c r="G277" s="14"/>
      <c r="H277" s="14"/>
      <c r="I277" s="14"/>
      <c r="J277" s="14"/>
      <c r="K277" s="14"/>
      <c r="L277" s="14"/>
    </row>
    <row r="278" spans="1:12" ht="12.75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</row>
    <row r="279" spans="1:12" ht="12.75">
      <c r="A279" s="14"/>
      <c r="B279" s="14"/>
      <c r="C279" s="14"/>
      <c r="D279" s="14"/>
      <c r="E279" s="14"/>
      <c r="F279" s="14"/>
      <c r="G279" s="14"/>
      <c r="H279" s="14"/>
      <c r="I279" s="14"/>
      <c r="J279" s="14"/>
      <c r="K279" s="14"/>
      <c r="L279" s="14"/>
    </row>
    <row r="280" spans="1:12" ht="12.75">
      <c r="A280" s="14"/>
      <c r="B280" s="14"/>
      <c r="C280" s="14"/>
      <c r="D280" s="14"/>
      <c r="E280" s="14"/>
      <c r="F280" s="14"/>
      <c r="G280" s="14"/>
      <c r="H280" s="14"/>
      <c r="I280" s="14"/>
      <c r="J280" s="14"/>
      <c r="K280" s="14"/>
      <c r="L280" s="14"/>
    </row>
    <row r="281" spans="1:12" ht="12.75">
      <c r="A281" s="14"/>
      <c r="B281" s="14"/>
      <c r="C281" s="14"/>
      <c r="D281" s="14"/>
      <c r="E281" s="14"/>
      <c r="F281" s="14"/>
      <c r="G281" s="14"/>
      <c r="H281" s="14"/>
      <c r="I281" s="14"/>
      <c r="J281" s="14"/>
      <c r="K281" s="14"/>
      <c r="L281" s="14"/>
    </row>
    <row r="282" spans="1:12" ht="12.75">
      <c r="A282" s="14"/>
      <c r="B282" s="14"/>
      <c r="C282" s="14"/>
      <c r="D282" s="14"/>
      <c r="E282" s="14"/>
      <c r="F282" s="14"/>
      <c r="G282" s="14"/>
      <c r="H282" s="14"/>
      <c r="I282" s="14"/>
      <c r="J282" s="14"/>
      <c r="K282" s="14"/>
      <c r="L282" s="14"/>
    </row>
    <row r="283" spans="1:12" ht="12.75">
      <c r="A283" s="14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</row>
    <row r="284" spans="1:12" ht="12.75">
      <c r="A284" s="14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</row>
    <row r="285" spans="1:12" ht="12.75">
      <c r="A285" s="14"/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</row>
    <row r="286" spans="1:12" ht="12.75">
      <c r="A286" s="14"/>
      <c r="B286" s="14"/>
      <c r="C286" s="14"/>
      <c r="D286" s="14"/>
      <c r="E286" s="14"/>
      <c r="F286" s="14"/>
      <c r="G286" s="14"/>
      <c r="H286" s="14"/>
      <c r="I286" s="14"/>
      <c r="J286" s="14"/>
      <c r="K286" s="14"/>
      <c r="L286" s="14"/>
    </row>
    <row r="287" spans="1:12" ht="12.75">
      <c r="A287" s="14"/>
      <c r="B287" s="14"/>
      <c r="C287" s="14"/>
      <c r="D287" s="14"/>
      <c r="E287" s="14"/>
      <c r="F287" s="14"/>
      <c r="G287" s="14"/>
      <c r="H287" s="14"/>
      <c r="I287" s="14"/>
      <c r="J287" s="14"/>
      <c r="K287" s="14"/>
      <c r="L287" s="14"/>
    </row>
    <row r="288" spans="1:12" ht="12.75">
      <c r="A288" s="14"/>
      <c r="B288" s="14"/>
      <c r="C288" s="14"/>
      <c r="D288" s="14"/>
      <c r="E288" s="14"/>
      <c r="F288" s="14"/>
      <c r="G288" s="14"/>
      <c r="H288" s="14"/>
      <c r="I288" s="14"/>
      <c r="J288" s="14"/>
      <c r="K288" s="14"/>
      <c r="L288" s="14"/>
    </row>
    <row r="289" spans="1:12" ht="12.75">
      <c r="A289" s="14"/>
      <c r="B289" s="14"/>
      <c r="C289" s="14"/>
      <c r="D289" s="14"/>
      <c r="E289" s="14"/>
      <c r="F289" s="14"/>
      <c r="G289" s="14"/>
      <c r="H289" s="14"/>
      <c r="I289" s="14"/>
      <c r="J289" s="14"/>
      <c r="K289" s="14"/>
      <c r="L289" s="14"/>
    </row>
    <row r="290" spans="1:12" ht="12.75">
      <c r="A290" s="14"/>
      <c r="B290" s="14"/>
      <c r="C290" s="14"/>
      <c r="D290" s="14"/>
      <c r="E290" s="14"/>
      <c r="F290" s="14"/>
      <c r="G290" s="14"/>
      <c r="H290" s="14"/>
      <c r="I290" s="14"/>
      <c r="J290" s="14"/>
      <c r="K290" s="14"/>
      <c r="L290" s="14"/>
    </row>
    <row r="291" spans="1:12" ht="12.75">
      <c r="A291" s="14"/>
      <c r="B291" s="14"/>
      <c r="C291" s="14"/>
      <c r="D291" s="14"/>
      <c r="E291" s="14"/>
      <c r="F291" s="14"/>
      <c r="G291" s="14"/>
      <c r="H291" s="14"/>
      <c r="I291" s="14"/>
      <c r="J291" s="14"/>
      <c r="K291" s="14"/>
      <c r="L291" s="14"/>
    </row>
    <row r="292" spans="1:12" ht="12.75">
      <c r="A292" s="14"/>
      <c r="B292" s="14"/>
      <c r="C292" s="14"/>
      <c r="D292" s="14"/>
      <c r="E292" s="14"/>
      <c r="F292" s="14"/>
      <c r="G292" s="14"/>
      <c r="H292" s="14"/>
      <c r="I292" s="14"/>
      <c r="J292" s="14"/>
      <c r="K292" s="14"/>
      <c r="L292" s="14"/>
    </row>
    <row r="293" spans="1:12" ht="12.75">
      <c r="A293" s="14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</row>
    <row r="294" spans="1:12" ht="12.75">
      <c r="A294" s="14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</row>
    <row r="295" spans="1:12" ht="12.75">
      <c r="A295" s="14"/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</row>
    <row r="296" spans="1:12" ht="12.75">
      <c r="A296" s="14"/>
      <c r="B296" s="14"/>
      <c r="C296" s="14"/>
      <c r="D296" s="14"/>
      <c r="E296" s="14"/>
      <c r="F296" s="14"/>
      <c r="G296" s="14"/>
      <c r="H296" s="14"/>
      <c r="I296" s="14"/>
      <c r="J296" s="14"/>
      <c r="K296" s="14"/>
      <c r="L296" s="14"/>
    </row>
    <row r="297" spans="1:12" ht="12.75">
      <c r="A297" s="14"/>
      <c r="B297" s="14"/>
      <c r="C297" s="14"/>
      <c r="D297" s="14"/>
      <c r="E297" s="14"/>
      <c r="F297" s="14"/>
      <c r="G297" s="14"/>
      <c r="H297" s="14"/>
      <c r="I297" s="14"/>
      <c r="J297" s="14"/>
      <c r="K297" s="14"/>
      <c r="L297" s="14"/>
    </row>
    <row r="298" spans="1:12" ht="12.75">
      <c r="A298" s="14"/>
      <c r="B298" s="14"/>
      <c r="C298" s="14"/>
      <c r="D298" s="14"/>
      <c r="E298" s="14"/>
      <c r="F298" s="14"/>
      <c r="G298" s="14"/>
      <c r="H298" s="14"/>
      <c r="I298" s="14"/>
      <c r="J298" s="14"/>
      <c r="K298" s="14"/>
      <c r="L298" s="14"/>
    </row>
    <row r="299" spans="1:12" ht="12.75">
      <c r="A299" s="14"/>
      <c r="B299" s="14"/>
      <c r="C299" s="14"/>
      <c r="D299" s="14"/>
      <c r="E299" s="14"/>
      <c r="F299" s="14"/>
      <c r="G299" s="14"/>
      <c r="H299" s="14"/>
      <c r="I299" s="14"/>
      <c r="J299" s="14"/>
      <c r="K299" s="14"/>
      <c r="L299" s="14"/>
    </row>
    <row r="300" spans="1:12" ht="12.75">
      <c r="A300" s="14"/>
      <c r="B300" s="14"/>
      <c r="C300" s="14"/>
      <c r="D300" s="14"/>
      <c r="E300" s="14"/>
      <c r="F300" s="14"/>
      <c r="G300" s="14"/>
      <c r="H300" s="14"/>
      <c r="I300" s="14"/>
      <c r="J300" s="14"/>
      <c r="K300" s="14"/>
      <c r="L300" s="14"/>
    </row>
    <row r="301" spans="1:12" ht="12.75">
      <c r="A301" s="14"/>
      <c r="B301" s="14"/>
      <c r="C301" s="14"/>
      <c r="D301" s="14"/>
      <c r="E301" s="14"/>
      <c r="F301" s="14"/>
      <c r="G301" s="14"/>
      <c r="H301" s="14"/>
      <c r="I301" s="14"/>
      <c r="J301" s="14"/>
      <c r="K301" s="14"/>
      <c r="L301" s="14"/>
    </row>
    <row r="302" spans="1:12" ht="12.75">
      <c r="A302" s="14"/>
      <c r="B302" s="14"/>
      <c r="C302" s="14"/>
      <c r="D302" s="14"/>
      <c r="E302" s="14"/>
      <c r="F302" s="14"/>
      <c r="G302" s="14"/>
      <c r="H302" s="14"/>
      <c r="I302" s="14"/>
      <c r="J302" s="14"/>
      <c r="K302" s="14"/>
      <c r="L302" s="14"/>
    </row>
    <row r="303" spans="1:12" ht="12.75">
      <c r="A303" s="14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</row>
    <row r="304" spans="1:12" ht="12.75">
      <c r="A304" s="14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</row>
    <row r="305" spans="1:12" ht="12.75">
      <c r="A305" s="14"/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</row>
    <row r="306" spans="1:12" ht="12.75">
      <c r="A306" s="14"/>
      <c r="B306" s="14"/>
      <c r="C306" s="14"/>
      <c r="D306" s="14"/>
      <c r="E306" s="14"/>
      <c r="F306" s="14"/>
      <c r="G306" s="14"/>
      <c r="H306" s="14"/>
      <c r="I306" s="14"/>
      <c r="J306" s="14"/>
      <c r="K306" s="14"/>
      <c r="L306" s="14"/>
    </row>
    <row r="307" spans="1:12" ht="12.75">
      <c r="A307" s="14"/>
      <c r="B307" s="14"/>
      <c r="C307" s="14"/>
      <c r="D307" s="14"/>
      <c r="E307" s="14"/>
      <c r="F307" s="14"/>
      <c r="G307" s="14"/>
      <c r="H307" s="14"/>
      <c r="I307" s="14"/>
      <c r="J307" s="14"/>
      <c r="K307" s="14"/>
      <c r="L307" s="14"/>
    </row>
    <row r="308" spans="1:12" ht="12.75">
      <c r="A308" s="14"/>
      <c r="B308" s="14"/>
      <c r="C308" s="14"/>
      <c r="D308" s="14"/>
      <c r="E308" s="14"/>
      <c r="F308" s="14"/>
      <c r="G308" s="14"/>
      <c r="H308" s="14"/>
      <c r="I308" s="14"/>
      <c r="J308" s="14"/>
      <c r="K308" s="14"/>
      <c r="L308" s="14"/>
    </row>
    <row r="309" spans="1:12" ht="12.75">
      <c r="A309" s="14"/>
      <c r="B309" s="14"/>
      <c r="C309" s="14"/>
      <c r="D309" s="14"/>
      <c r="E309" s="14"/>
      <c r="F309" s="14"/>
      <c r="G309" s="14"/>
      <c r="H309" s="14"/>
      <c r="I309" s="14"/>
      <c r="J309" s="14"/>
      <c r="K309" s="14"/>
      <c r="L309" s="14"/>
    </row>
    <row r="310" spans="1:12" ht="12.75">
      <c r="A310" s="14"/>
      <c r="B310" s="14"/>
      <c r="C310" s="14"/>
      <c r="D310" s="14"/>
      <c r="E310" s="14"/>
      <c r="F310" s="14"/>
      <c r="G310" s="14"/>
      <c r="H310" s="14"/>
      <c r="I310" s="14"/>
      <c r="J310" s="14"/>
      <c r="K310" s="14"/>
      <c r="L310" s="14"/>
    </row>
    <row r="311" spans="1:12" ht="12.75">
      <c r="A311" s="14"/>
      <c r="B311" s="14"/>
      <c r="C311" s="14"/>
      <c r="D311" s="14"/>
      <c r="E311" s="14"/>
      <c r="F311" s="14"/>
      <c r="G311" s="14"/>
      <c r="H311" s="14"/>
      <c r="I311" s="14"/>
      <c r="J311" s="14"/>
      <c r="K311" s="14"/>
      <c r="L311" s="14"/>
    </row>
    <row r="312" spans="1:12" ht="12.75">
      <c r="A312" s="14"/>
      <c r="B312" s="14"/>
      <c r="C312" s="14"/>
      <c r="D312" s="14"/>
      <c r="E312" s="14"/>
      <c r="F312" s="14"/>
      <c r="G312" s="14"/>
      <c r="H312" s="14"/>
      <c r="I312" s="14"/>
      <c r="J312" s="14"/>
      <c r="K312" s="14"/>
      <c r="L312" s="14"/>
    </row>
    <row r="313" spans="1:12" ht="12.75">
      <c r="A313" s="14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</row>
    <row r="314" spans="1:12" ht="12.75">
      <c r="A314" s="14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</row>
    <row r="315" spans="1:12" ht="12.75">
      <c r="A315" s="14"/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</row>
    <row r="316" spans="1:12" ht="12.75">
      <c r="A316" s="14"/>
      <c r="B316" s="14"/>
      <c r="C316" s="14"/>
      <c r="D316" s="14"/>
      <c r="E316" s="14"/>
      <c r="F316" s="14"/>
      <c r="G316" s="14"/>
      <c r="H316" s="14"/>
      <c r="I316" s="14"/>
      <c r="J316" s="14"/>
      <c r="K316" s="14"/>
      <c r="L316" s="14"/>
    </row>
    <row r="317" spans="1:12" ht="12.75">
      <c r="A317" s="14"/>
      <c r="B317" s="14"/>
      <c r="C317" s="14"/>
      <c r="D317" s="14"/>
      <c r="E317" s="14"/>
      <c r="F317" s="14"/>
      <c r="G317" s="14"/>
      <c r="H317" s="14"/>
      <c r="I317" s="14"/>
      <c r="J317" s="14"/>
      <c r="K317" s="14"/>
      <c r="L317" s="14"/>
    </row>
    <row r="318" spans="1:12" ht="12.75">
      <c r="A318" s="14"/>
      <c r="B318" s="14"/>
      <c r="C318" s="14"/>
      <c r="D318" s="14"/>
      <c r="E318" s="14"/>
      <c r="F318" s="14"/>
      <c r="G318" s="14"/>
      <c r="H318" s="14"/>
      <c r="I318" s="14"/>
      <c r="J318" s="14"/>
      <c r="K318" s="14"/>
      <c r="L318" s="14"/>
    </row>
    <row r="319" spans="1:12" ht="12.75">
      <c r="A319" s="14"/>
      <c r="B319" s="14"/>
      <c r="C319" s="14"/>
      <c r="D319" s="14"/>
      <c r="E319" s="14"/>
      <c r="F319" s="14"/>
      <c r="G319" s="14"/>
      <c r="H319" s="14"/>
      <c r="I319" s="14"/>
      <c r="J319" s="14"/>
      <c r="K319" s="14"/>
      <c r="L319" s="14"/>
    </row>
    <row r="320" spans="1:12" ht="12.75">
      <c r="A320" s="14"/>
      <c r="B320" s="14"/>
      <c r="C320" s="14"/>
      <c r="D320" s="14"/>
      <c r="E320" s="14"/>
      <c r="F320" s="14"/>
      <c r="G320" s="14"/>
      <c r="H320" s="14"/>
      <c r="I320" s="14"/>
      <c r="J320" s="14"/>
      <c r="K320" s="14"/>
      <c r="L320" s="14"/>
    </row>
    <row r="321" spans="1:12" ht="12.75">
      <c r="A321" s="14"/>
      <c r="B321" s="14"/>
      <c r="C321" s="14"/>
      <c r="D321" s="14"/>
      <c r="E321" s="14"/>
      <c r="F321" s="14"/>
      <c r="G321" s="14"/>
      <c r="H321" s="14"/>
      <c r="I321" s="14"/>
      <c r="J321" s="14"/>
      <c r="K321" s="14"/>
      <c r="L321" s="14"/>
    </row>
    <row r="322" spans="1:12" ht="12.7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</row>
    <row r="323" spans="1:12" ht="12.75">
      <c r="A323" s="14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</row>
    <row r="324" spans="1:12" ht="12.75">
      <c r="A324" s="14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</row>
    <row r="325" spans="1:12" ht="12.75">
      <c r="A325" s="14"/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</row>
    <row r="326" spans="1:12" ht="12.75">
      <c r="A326" s="14"/>
      <c r="B326" s="14"/>
      <c r="C326" s="14"/>
      <c r="D326" s="14"/>
      <c r="E326" s="14"/>
      <c r="F326" s="14"/>
      <c r="G326" s="14"/>
      <c r="H326" s="14"/>
      <c r="I326" s="14"/>
      <c r="J326" s="14"/>
      <c r="K326" s="14"/>
      <c r="L326" s="14"/>
    </row>
    <row r="327" spans="1:12" ht="12.75">
      <c r="A327" s="14"/>
      <c r="B327" s="14"/>
      <c r="C327" s="14"/>
      <c r="D327" s="14"/>
      <c r="E327" s="14"/>
      <c r="F327" s="14"/>
      <c r="G327" s="14"/>
      <c r="H327" s="14"/>
      <c r="I327" s="14"/>
      <c r="J327" s="14"/>
      <c r="K327" s="14"/>
      <c r="L327" s="14"/>
    </row>
    <row r="328" spans="1:12" ht="12.75">
      <c r="A328" s="14"/>
      <c r="B328" s="14"/>
      <c r="C328" s="14"/>
      <c r="D328" s="14"/>
      <c r="E328" s="14"/>
      <c r="F328" s="14"/>
      <c r="G328" s="14"/>
      <c r="H328" s="14"/>
      <c r="I328" s="14"/>
      <c r="J328" s="14"/>
      <c r="K328" s="14"/>
      <c r="L328" s="14"/>
    </row>
    <row r="329" spans="1:12" ht="12.75">
      <c r="A329" s="14"/>
      <c r="B329" s="14"/>
      <c r="C329" s="14"/>
      <c r="D329" s="14"/>
      <c r="E329" s="14"/>
      <c r="F329" s="14"/>
      <c r="G329" s="14"/>
      <c r="H329" s="14"/>
      <c r="I329" s="14"/>
      <c r="J329" s="14"/>
      <c r="K329" s="14"/>
      <c r="L329" s="14"/>
    </row>
    <row r="330" spans="1:12" ht="12.75">
      <c r="A330" s="14"/>
      <c r="B330" s="14"/>
      <c r="C330" s="14"/>
      <c r="D330" s="14"/>
      <c r="E330" s="14"/>
      <c r="F330" s="14"/>
      <c r="G330" s="14"/>
      <c r="H330" s="14"/>
      <c r="I330" s="14"/>
      <c r="J330" s="14"/>
      <c r="K330" s="14"/>
      <c r="L330" s="14"/>
    </row>
    <row r="331" spans="1:12" ht="12.75">
      <c r="A331" s="14"/>
      <c r="B331" s="14"/>
      <c r="C331" s="14"/>
      <c r="D331" s="14"/>
      <c r="E331" s="14"/>
      <c r="F331" s="14"/>
      <c r="G331" s="14"/>
      <c r="H331" s="14"/>
      <c r="I331" s="14"/>
      <c r="J331" s="14"/>
      <c r="K331" s="14"/>
      <c r="L331" s="14"/>
    </row>
    <row r="332" spans="1:12" ht="12.75">
      <c r="A332" s="14"/>
      <c r="B332" s="14"/>
      <c r="C332" s="14"/>
      <c r="D332" s="14"/>
      <c r="E332" s="14"/>
      <c r="F332" s="14"/>
      <c r="G332" s="14"/>
      <c r="H332" s="14"/>
      <c r="I332" s="14"/>
      <c r="J332" s="14"/>
      <c r="K332" s="14"/>
      <c r="L332" s="14"/>
    </row>
    <row r="333" spans="1:12" ht="12.75">
      <c r="A333" s="14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</row>
    <row r="334" spans="1:12" ht="12.75">
      <c r="A334" s="14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</row>
    <row r="335" spans="1:12" ht="12.75">
      <c r="A335" s="14"/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</row>
    <row r="336" spans="1:12" ht="12.75">
      <c r="A336" s="14"/>
      <c r="B336" s="14"/>
      <c r="C336" s="14"/>
      <c r="D336" s="14"/>
      <c r="E336" s="14"/>
      <c r="F336" s="14"/>
      <c r="G336" s="14"/>
      <c r="H336" s="14"/>
      <c r="I336" s="14"/>
      <c r="J336" s="14"/>
      <c r="K336" s="14"/>
      <c r="L336" s="14"/>
    </row>
    <row r="337" spans="1:12" ht="12.75">
      <c r="A337" s="14"/>
      <c r="B337" s="14"/>
      <c r="C337" s="14"/>
      <c r="D337" s="14"/>
      <c r="E337" s="14"/>
      <c r="F337" s="14"/>
      <c r="G337" s="14"/>
      <c r="H337" s="14"/>
      <c r="I337" s="14"/>
      <c r="J337" s="14"/>
      <c r="K337" s="14"/>
      <c r="L337" s="14"/>
    </row>
    <row r="338" spans="1:12" ht="12.75">
      <c r="A338" s="14"/>
      <c r="B338" s="14"/>
      <c r="C338" s="14"/>
      <c r="D338" s="14"/>
      <c r="E338" s="14"/>
      <c r="F338" s="14"/>
      <c r="G338" s="14"/>
      <c r="H338" s="14"/>
      <c r="I338" s="14"/>
      <c r="J338" s="14"/>
      <c r="K338" s="14"/>
      <c r="L338" s="14"/>
    </row>
    <row r="339" spans="1:12" ht="12.75">
      <c r="A339" s="14"/>
      <c r="B339" s="14"/>
      <c r="C339" s="14"/>
      <c r="D339" s="14"/>
      <c r="E339" s="14"/>
      <c r="F339" s="14"/>
      <c r="G339" s="14"/>
      <c r="H339" s="14"/>
      <c r="I339" s="14"/>
      <c r="J339" s="14"/>
      <c r="K339" s="14"/>
      <c r="L339" s="14"/>
    </row>
    <row r="340" spans="1:12" ht="12.7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</row>
    <row r="341" spans="1:12" ht="12.7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</row>
    <row r="342" spans="1:12" ht="12.7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</row>
    <row r="343" spans="1:12" ht="12.7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</row>
    <row r="344" spans="1:12" ht="12.7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</row>
    <row r="345" spans="1:12" ht="12.7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</row>
    <row r="346" spans="1:12" ht="12.75">
      <c r="A346" s="14"/>
      <c r="B346" s="14"/>
      <c r="C346" s="14"/>
      <c r="D346" s="14"/>
      <c r="E346" s="14"/>
      <c r="F346" s="14"/>
      <c r="G346" s="14"/>
      <c r="H346" s="14"/>
      <c r="I346" s="14"/>
      <c r="J346" s="14"/>
      <c r="K346" s="14"/>
      <c r="L346" s="14"/>
    </row>
    <row r="347" spans="1:12" ht="12.75">
      <c r="A347" s="14"/>
      <c r="B347" s="14"/>
      <c r="C347" s="14"/>
      <c r="D347" s="14"/>
      <c r="E347" s="14"/>
      <c r="F347" s="14"/>
      <c r="G347" s="14"/>
      <c r="H347" s="14"/>
      <c r="I347" s="14"/>
      <c r="J347" s="14"/>
      <c r="K347" s="14"/>
      <c r="L347" s="14"/>
    </row>
    <row r="348" spans="1:12" ht="12.75">
      <c r="A348" s="14"/>
      <c r="B348" s="14"/>
      <c r="C348" s="14"/>
      <c r="D348" s="14"/>
      <c r="E348" s="14"/>
      <c r="F348" s="14"/>
      <c r="G348" s="14"/>
      <c r="H348" s="14"/>
      <c r="I348" s="14"/>
      <c r="J348" s="14"/>
      <c r="K348" s="14"/>
      <c r="L348" s="14"/>
    </row>
    <row r="349" spans="1:12" ht="12.75">
      <c r="A349" s="14"/>
      <c r="B349" s="14"/>
      <c r="C349" s="14"/>
      <c r="D349" s="14"/>
      <c r="E349" s="14"/>
      <c r="F349" s="14"/>
      <c r="G349" s="14"/>
      <c r="H349" s="14"/>
      <c r="I349" s="14"/>
      <c r="J349" s="14"/>
      <c r="K349" s="14"/>
      <c r="L349" s="14"/>
    </row>
    <row r="350" spans="1:12" ht="12.75">
      <c r="A350" s="14"/>
      <c r="B350" s="14"/>
      <c r="C350" s="14"/>
      <c r="D350" s="14"/>
      <c r="E350" s="14"/>
      <c r="F350" s="14"/>
      <c r="G350" s="14"/>
      <c r="H350" s="14"/>
      <c r="I350" s="14"/>
      <c r="J350" s="14"/>
      <c r="K350" s="14"/>
      <c r="L350" s="14"/>
    </row>
    <row r="351" spans="1:12" ht="12.75">
      <c r="A351" s="14"/>
      <c r="B351" s="14"/>
      <c r="C351" s="14"/>
      <c r="D351" s="14"/>
      <c r="E351" s="14"/>
      <c r="F351" s="14"/>
      <c r="G351" s="14"/>
      <c r="H351" s="14"/>
      <c r="I351" s="14"/>
      <c r="J351" s="14"/>
      <c r="K351" s="14"/>
      <c r="L351" s="14"/>
    </row>
    <row r="352" spans="1:12" ht="12.75">
      <c r="A352" s="14"/>
      <c r="B352" s="14"/>
      <c r="C352" s="14"/>
      <c r="D352" s="14"/>
      <c r="E352" s="14"/>
      <c r="F352" s="14"/>
      <c r="G352" s="14"/>
      <c r="H352" s="14"/>
      <c r="I352" s="14"/>
      <c r="J352" s="14"/>
      <c r="K352" s="14"/>
      <c r="L352" s="14"/>
    </row>
    <row r="353" spans="1:12" ht="12.75">
      <c r="A353" s="14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</row>
    <row r="354" spans="1:12" ht="12.75">
      <c r="A354" s="14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</row>
    <row r="355" spans="1:12" ht="12.75">
      <c r="A355" s="14"/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</row>
    <row r="356" spans="1:12" ht="12.75">
      <c r="A356" s="14"/>
      <c r="B356" s="14"/>
      <c r="C356" s="14"/>
      <c r="D356" s="14"/>
      <c r="E356" s="14"/>
      <c r="F356" s="14"/>
      <c r="G356" s="14"/>
      <c r="H356" s="14"/>
      <c r="I356" s="14"/>
      <c r="J356" s="14"/>
      <c r="K356" s="14"/>
      <c r="L356" s="14"/>
    </row>
    <row r="357" spans="1:12" ht="12.75">
      <c r="A357" s="14"/>
      <c r="B357" s="14"/>
      <c r="C357" s="14"/>
      <c r="D357" s="14"/>
      <c r="E357" s="14"/>
      <c r="F357" s="14"/>
      <c r="G357" s="14"/>
      <c r="H357" s="14"/>
      <c r="I357" s="14"/>
      <c r="J357" s="14"/>
      <c r="K357" s="14"/>
      <c r="L357" s="14"/>
    </row>
    <row r="358" spans="1:12" ht="12.75">
      <c r="A358" s="14"/>
      <c r="B358" s="14"/>
      <c r="C358" s="14"/>
      <c r="D358" s="14"/>
      <c r="E358" s="14"/>
      <c r="F358" s="14"/>
      <c r="G358" s="14"/>
      <c r="H358" s="14"/>
      <c r="I358" s="14"/>
      <c r="J358" s="14"/>
      <c r="K358" s="14"/>
      <c r="L358" s="14"/>
    </row>
    <row r="359" spans="1:12" ht="12.75">
      <c r="A359" s="14"/>
      <c r="B359" s="14"/>
      <c r="C359" s="14"/>
      <c r="D359" s="14"/>
      <c r="E359" s="14"/>
      <c r="F359" s="14"/>
      <c r="G359" s="14"/>
      <c r="H359" s="14"/>
      <c r="I359" s="14"/>
      <c r="J359" s="14"/>
      <c r="K359" s="14"/>
      <c r="L359" s="14"/>
    </row>
    <row r="360" spans="1:12" ht="12.75">
      <c r="A360" s="14"/>
      <c r="B360" s="14"/>
      <c r="C360" s="14"/>
      <c r="D360" s="14"/>
      <c r="E360" s="14"/>
      <c r="F360" s="14"/>
      <c r="G360" s="14"/>
      <c r="H360" s="14"/>
      <c r="I360" s="14"/>
      <c r="J360" s="14"/>
      <c r="K360" s="14"/>
      <c r="L360" s="14"/>
    </row>
    <row r="361" spans="1:12" ht="12.75">
      <c r="A361" s="14"/>
      <c r="B361" s="14"/>
      <c r="C361" s="14"/>
      <c r="D361" s="14"/>
      <c r="E361" s="14"/>
      <c r="F361" s="14"/>
      <c r="G361" s="14"/>
      <c r="H361" s="14"/>
      <c r="I361" s="14"/>
      <c r="J361" s="14"/>
      <c r="K361" s="14"/>
      <c r="L361" s="14"/>
    </row>
    <row r="362" spans="1:12" ht="12.75">
      <c r="A362" s="14"/>
      <c r="B362" s="14"/>
      <c r="C362" s="14"/>
      <c r="D362" s="14"/>
      <c r="E362" s="14"/>
      <c r="F362" s="14"/>
      <c r="G362" s="14"/>
      <c r="H362" s="14"/>
      <c r="I362" s="14"/>
      <c r="J362" s="14"/>
      <c r="K362" s="14"/>
      <c r="L362" s="14"/>
    </row>
    <row r="363" spans="1:12" ht="12.75">
      <c r="A363" s="14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</row>
    <row r="364" spans="1:12" ht="12.75">
      <c r="A364" s="14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</row>
    <row r="365" spans="1:12" ht="12.75">
      <c r="A365" s="14"/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</row>
    <row r="366" spans="1:12" ht="12.75">
      <c r="A366" s="14"/>
      <c r="B366" s="14"/>
      <c r="C366" s="14"/>
      <c r="D366" s="14"/>
      <c r="E366" s="14"/>
      <c r="F366" s="14"/>
      <c r="G366" s="14"/>
      <c r="H366" s="14"/>
      <c r="I366" s="14"/>
      <c r="J366" s="14"/>
      <c r="K366" s="14"/>
      <c r="L366" s="14"/>
    </row>
    <row r="367" spans="1:12" ht="12.75">
      <c r="A367" s="14"/>
      <c r="B367" s="14"/>
      <c r="C367" s="14"/>
      <c r="D367" s="14"/>
      <c r="E367" s="14"/>
      <c r="F367" s="14"/>
      <c r="G367" s="14"/>
      <c r="H367" s="14"/>
      <c r="I367" s="14"/>
      <c r="J367" s="14"/>
      <c r="K367" s="14"/>
      <c r="L367" s="14"/>
    </row>
    <row r="368" spans="1:12" ht="12.75">
      <c r="A368" s="14"/>
      <c r="B368" s="14"/>
      <c r="C368" s="14"/>
      <c r="D368" s="14"/>
      <c r="E368" s="14"/>
      <c r="F368" s="14"/>
      <c r="G368" s="14"/>
      <c r="H368" s="14"/>
      <c r="I368" s="14"/>
      <c r="J368" s="14"/>
      <c r="K368" s="14"/>
      <c r="L368" s="14"/>
    </row>
    <row r="369" spans="1:12" ht="12.75">
      <c r="A369" s="14"/>
      <c r="B369" s="14"/>
      <c r="C369" s="14"/>
      <c r="D369" s="14"/>
      <c r="E369" s="14"/>
      <c r="F369" s="14"/>
      <c r="G369" s="14"/>
      <c r="H369" s="14"/>
      <c r="I369" s="14"/>
      <c r="J369" s="14"/>
      <c r="K369" s="14"/>
      <c r="L369" s="14"/>
    </row>
    <row r="370" spans="1:12" ht="12.75">
      <c r="A370" s="14"/>
      <c r="B370" s="14"/>
      <c r="C370" s="14"/>
      <c r="D370" s="14"/>
      <c r="E370" s="14"/>
      <c r="F370" s="14"/>
      <c r="G370" s="14"/>
      <c r="H370" s="14"/>
      <c r="I370" s="14"/>
      <c r="J370" s="14"/>
      <c r="K370" s="14"/>
      <c r="L370" s="14"/>
    </row>
    <row r="371" spans="1:12" ht="12.75">
      <c r="A371" s="14"/>
      <c r="B371" s="14"/>
      <c r="C371" s="14"/>
      <c r="D371" s="14"/>
      <c r="E371" s="14"/>
      <c r="F371" s="14"/>
      <c r="G371" s="14"/>
      <c r="H371" s="14"/>
      <c r="I371" s="14"/>
      <c r="J371" s="14"/>
      <c r="K371" s="14"/>
      <c r="L371" s="14"/>
    </row>
    <row r="372" spans="1:12" ht="12.75">
      <c r="A372" s="14"/>
      <c r="B372" s="14"/>
      <c r="C372" s="14"/>
      <c r="D372" s="14"/>
      <c r="E372" s="14"/>
      <c r="F372" s="14"/>
      <c r="G372" s="14"/>
      <c r="H372" s="14"/>
      <c r="I372" s="14"/>
      <c r="J372" s="14"/>
      <c r="K372" s="14"/>
      <c r="L372" s="14"/>
    </row>
    <row r="373" spans="1:12" ht="12.75">
      <c r="A373" s="14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</row>
    <row r="374" spans="1:12" ht="12.75">
      <c r="A374" s="14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</row>
    <row r="375" spans="1:12" ht="12.75">
      <c r="A375" s="14"/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</row>
    <row r="376" spans="1:12" ht="12.75">
      <c r="A376" s="14"/>
      <c r="B376" s="14"/>
      <c r="C376" s="14"/>
      <c r="D376" s="14"/>
      <c r="E376" s="14"/>
      <c r="F376" s="14"/>
      <c r="G376" s="14"/>
      <c r="H376" s="14"/>
      <c r="I376" s="14"/>
      <c r="J376" s="14"/>
      <c r="K376" s="14"/>
      <c r="L376" s="14"/>
    </row>
    <row r="377" spans="1:12" ht="12.75">
      <c r="A377" s="14"/>
      <c r="B377" s="14"/>
      <c r="C377" s="14"/>
      <c r="D377" s="14"/>
      <c r="E377" s="14"/>
      <c r="F377" s="14"/>
      <c r="G377" s="14"/>
      <c r="H377" s="14"/>
      <c r="I377" s="14"/>
      <c r="J377" s="14"/>
      <c r="K377" s="14"/>
      <c r="L377" s="14"/>
    </row>
    <row r="378" spans="1:12" ht="12.75">
      <c r="A378" s="14"/>
      <c r="B378" s="14"/>
      <c r="C378" s="14"/>
      <c r="D378" s="14"/>
      <c r="E378" s="14"/>
      <c r="F378" s="14"/>
      <c r="G378" s="14"/>
      <c r="H378" s="14"/>
      <c r="I378" s="14"/>
      <c r="J378" s="14"/>
      <c r="K378" s="14"/>
      <c r="L378" s="14"/>
    </row>
    <row r="379" spans="1:12" ht="12.75">
      <c r="A379" s="14"/>
      <c r="B379" s="14"/>
      <c r="C379" s="14"/>
      <c r="D379" s="14"/>
      <c r="E379" s="14"/>
      <c r="F379" s="14"/>
      <c r="G379" s="14"/>
      <c r="H379" s="14"/>
      <c r="I379" s="14"/>
      <c r="J379" s="14"/>
      <c r="K379" s="14"/>
      <c r="L379" s="14"/>
    </row>
    <row r="380" spans="1:12" ht="12.75">
      <c r="A380" s="14"/>
      <c r="B380" s="14"/>
      <c r="C380" s="14"/>
      <c r="D380" s="14"/>
      <c r="E380" s="14"/>
      <c r="F380" s="14"/>
      <c r="G380" s="14"/>
      <c r="H380" s="14"/>
      <c r="I380" s="14"/>
      <c r="J380" s="14"/>
      <c r="K380" s="14"/>
      <c r="L380" s="14"/>
    </row>
    <row r="381" spans="1:12" ht="12.75">
      <c r="A381" s="14"/>
      <c r="B381" s="14"/>
      <c r="C381" s="14"/>
      <c r="D381" s="14"/>
      <c r="E381" s="14"/>
      <c r="F381" s="14"/>
      <c r="G381" s="14"/>
      <c r="H381" s="14"/>
      <c r="I381" s="14"/>
      <c r="J381" s="14"/>
      <c r="K381" s="14"/>
      <c r="L381" s="14"/>
    </row>
    <row r="382" spans="1:12" ht="12.75">
      <c r="A382" s="14"/>
      <c r="B382" s="14"/>
      <c r="C382" s="14"/>
      <c r="D382" s="14"/>
      <c r="E382" s="14"/>
      <c r="F382" s="14"/>
      <c r="G382" s="14"/>
      <c r="H382" s="14"/>
      <c r="I382" s="14"/>
      <c r="J382" s="14"/>
      <c r="K382" s="14"/>
      <c r="L382" s="14"/>
    </row>
    <row r="383" spans="1:12" ht="12.75">
      <c r="A383" s="14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</row>
    <row r="384" spans="1:12" ht="12.75">
      <c r="A384" s="14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</row>
    <row r="385" spans="1:12" ht="12.75">
      <c r="A385" s="14"/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</row>
    <row r="386" spans="1:12" ht="12.75">
      <c r="A386" s="14"/>
      <c r="B386" s="14"/>
      <c r="C386" s="14"/>
      <c r="D386" s="14"/>
      <c r="E386" s="14"/>
      <c r="F386" s="14"/>
      <c r="G386" s="14"/>
      <c r="H386" s="14"/>
      <c r="I386" s="14"/>
      <c r="J386" s="14"/>
      <c r="K386" s="14"/>
      <c r="L386" s="14"/>
    </row>
    <row r="387" spans="1:12" ht="12.75">
      <c r="A387" s="14"/>
      <c r="B387" s="14"/>
      <c r="C387" s="14"/>
      <c r="D387" s="14"/>
      <c r="E387" s="14"/>
      <c r="F387" s="14"/>
      <c r="G387" s="14"/>
      <c r="H387" s="14"/>
      <c r="I387" s="14"/>
      <c r="J387" s="14"/>
      <c r="K387" s="14"/>
      <c r="L387" s="14"/>
    </row>
    <row r="388" spans="1:12" ht="12.75">
      <c r="A388" s="14"/>
      <c r="B388" s="14"/>
      <c r="C388" s="14"/>
      <c r="D388" s="14"/>
      <c r="E388" s="14"/>
      <c r="F388" s="14"/>
      <c r="G388" s="14"/>
      <c r="H388" s="14"/>
      <c r="I388" s="14"/>
      <c r="J388" s="14"/>
      <c r="K388" s="14"/>
      <c r="L388" s="14"/>
    </row>
    <row r="389" spans="1:12" ht="12.75">
      <c r="A389" s="14"/>
      <c r="B389" s="14"/>
      <c r="C389" s="14"/>
      <c r="D389" s="14"/>
      <c r="E389" s="14"/>
      <c r="F389" s="14"/>
      <c r="G389" s="14"/>
      <c r="H389" s="14"/>
      <c r="I389" s="14"/>
      <c r="J389" s="14"/>
      <c r="K389" s="14"/>
      <c r="L389" s="14"/>
    </row>
    <row r="390" spans="1:12" ht="12.75">
      <c r="A390" s="14"/>
      <c r="B390" s="14"/>
      <c r="C390" s="14"/>
      <c r="D390" s="14"/>
      <c r="E390" s="14"/>
      <c r="F390" s="14"/>
      <c r="G390" s="14"/>
      <c r="H390" s="14"/>
      <c r="I390" s="14"/>
      <c r="J390" s="14"/>
      <c r="K390" s="14"/>
      <c r="L390" s="14"/>
    </row>
    <row r="391" spans="1:12" ht="12.75">
      <c r="A391" s="14"/>
      <c r="B391" s="14"/>
      <c r="C391" s="14"/>
      <c r="D391" s="14"/>
      <c r="E391" s="14"/>
      <c r="F391" s="14"/>
      <c r="G391" s="14"/>
      <c r="H391" s="14"/>
      <c r="I391" s="14"/>
      <c r="J391" s="14"/>
      <c r="K391" s="14"/>
      <c r="L391" s="14"/>
    </row>
    <row r="392" spans="1:12" ht="12.75">
      <c r="A392" s="14"/>
      <c r="B392" s="14"/>
      <c r="C392" s="14"/>
      <c r="D392" s="14"/>
      <c r="E392" s="14"/>
      <c r="F392" s="14"/>
      <c r="G392" s="14"/>
      <c r="H392" s="14"/>
      <c r="I392" s="14"/>
      <c r="J392" s="14"/>
      <c r="K392" s="14"/>
      <c r="L392" s="14"/>
    </row>
    <row r="393" spans="1:12" ht="12.75">
      <c r="A393" s="14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</row>
    <row r="394" spans="1:12" ht="12.75">
      <c r="A394" s="14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</row>
    <row r="395" spans="1:12" ht="12.75">
      <c r="A395" s="14"/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</row>
    <row r="396" spans="1:12" ht="12.75">
      <c r="A396" s="14"/>
      <c r="B396" s="14"/>
      <c r="C396" s="14"/>
      <c r="D396" s="14"/>
      <c r="E396" s="14"/>
      <c r="F396" s="14"/>
      <c r="G396" s="14"/>
      <c r="H396" s="14"/>
      <c r="I396" s="14"/>
      <c r="J396" s="14"/>
      <c r="K396" s="14"/>
      <c r="L396" s="14"/>
    </row>
    <row r="397" spans="1:12" ht="12.75">
      <c r="A397" s="14"/>
      <c r="B397" s="14"/>
      <c r="C397" s="14"/>
      <c r="D397" s="14"/>
      <c r="E397" s="14"/>
      <c r="F397" s="14"/>
      <c r="G397" s="14"/>
      <c r="H397" s="14"/>
      <c r="I397" s="14"/>
      <c r="J397" s="14"/>
      <c r="K397" s="14"/>
      <c r="L397" s="14"/>
    </row>
    <row r="398" spans="1:12" ht="12.75">
      <c r="A398" s="14"/>
      <c r="B398" s="14"/>
      <c r="C398" s="14"/>
      <c r="D398" s="14"/>
      <c r="E398" s="14"/>
      <c r="F398" s="14"/>
      <c r="G398" s="14"/>
      <c r="H398" s="14"/>
      <c r="I398" s="14"/>
      <c r="J398" s="14"/>
      <c r="K398" s="14"/>
      <c r="L398" s="14"/>
    </row>
    <row r="399" spans="1:12" ht="12.75">
      <c r="A399" s="14"/>
      <c r="B399" s="14"/>
      <c r="C399" s="14"/>
      <c r="D399" s="14"/>
      <c r="E399" s="14"/>
      <c r="F399" s="14"/>
      <c r="G399" s="14"/>
      <c r="H399" s="14"/>
      <c r="I399" s="14"/>
      <c r="J399" s="14"/>
      <c r="K399" s="14"/>
      <c r="L399" s="14"/>
    </row>
    <row r="400" spans="1:12" ht="12.75">
      <c r="A400" s="14"/>
      <c r="B400" s="14"/>
      <c r="C400" s="14"/>
      <c r="D400" s="14"/>
      <c r="E400" s="14"/>
      <c r="F400" s="14"/>
      <c r="G400" s="14"/>
      <c r="H400" s="14"/>
      <c r="I400" s="14"/>
      <c r="J400" s="14"/>
      <c r="K400" s="14"/>
      <c r="L400" s="14"/>
    </row>
    <row r="401" spans="1:12" ht="12.75">
      <c r="A401" s="14"/>
      <c r="B401" s="14"/>
      <c r="C401" s="14"/>
      <c r="D401" s="14"/>
      <c r="E401" s="14"/>
      <c r="F401" s="14"/>
      <c r="G401" s="14"/>
      <c r="H401" s="14"/>
      <c r="I401" s="14"/>
      <c r="J401" s="14"/>
      <c r="K401" s="14"/>
      <c r="L401" s="14"/>
    </row>
    <row r="402" spans="1:12" ht="12.75">
      <c r="A402" s="14"/>
      <c r="B402" s="14"/>
      <c r="C402" s="14"/>
      <c r="D402" s="14"/>
      <c r="E402" s="14"/>
      <c r="F402" s="14"/>
      <c r="G402" s="14"/>
      <c r="H402" s="14"/>
      <c r="I402" s="14"/>
      <c r="J402" s="14"/>
      <c r="K402" s="14"/>
      <c r="L402" s="14"/>
    </row>
    <row r="403" spans="1:12" ht="12.75">
      <c r="A403" s="14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</row>
    <row r="404" spans="1:12" ht="12.75">
      <c r="A404" s="14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</row>
    <row r="405" spans="1:12" ht="12.75">
      <c r="A405" s="14"/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</row>
    <row r="406" spans="1:12" ht="12.75">
      <c r="A406" s="14"/>
      <c r="B406" s="14"/>
      <c r="C406" s="14"/>
      <c r="D406" s="14"/>
      <c r="E406" s="14"/>
      <c r="F406" s="14"/>
      <c r="G406" s="14"/>
      <c r="H406" s="14"/>
      <c r="I406" s="14"/>
      <c r="J406" s="14"/>
      <c r="K406" s="14"/>
      <c r="L406" s="14"/>
    </row>
    <row r="407" spans="1:12" ht="12.75">
      <c r="A407" s="14"/>
      <c r="B407" s="14"/>
      <c r="C407" s="14"/>
      <c r="D407" s="14"/>
      <c r="E407" s="14"/>
      <c r="F407" s="14"/>
      <c r="G407" s="14"/>
      <c r="H407" s="14"/>
      <c r="I407" s="14"/>
      <c r="J407" s="14"/>
      <c r="K407" s="14"/>
      <c r="L407" s="14"/>
    </row>
    <row r="408" spans="1:12" ht="12.75">
      <c r="A408" s="14"/>
      <c r="B408" s="14"/>
      <c r="C408" s="14"/>
      <c r="D408" s="14"/>
      <c r="E408" s="14"/>
      <c r="F408" s="14"/>
      <c r="G408" s="14"/>
      <c r="H408" s="14"/>
      <c r="I408" s="14"/>
      <c r="J408" s="14"/>
      <c r="K408" s="14"/>
      <c r="L408" s="14"/>
    </row>
    <row r="409" spans="1:12" ht="12.75">
      <c r="A409" s="14"/>
      <c r="B409" s="14"/>
      <c r="C409" s="14"/>
      <c r="D409" s="14"/>
      <c r="E409" s="14"/>
      <c r="F409" s="14"/>
      <c r="G409" s="14"/>
      <c r="H409" s="14"/>
      <c r="I409" s="14"/>
      <c r="J409" s="14"/>
      <c r="K409" s="14"/>
      <c r="L409" s="14"/>
    </row>
    <row r="410" spans="1:12" ht="12.75">
      <c r="A410" s="14"/>
      <c r="B410" s="14"/>
      <c r="C410" s="14"/>
      <c r="D410" s="14"/>
      <c r="E410" s="14"/>
      <c r="F410" s="14"/>
      <c r="G410" s="14"/>
      <c r="H410" s="14"/>
      <c r="I410" s="14"/>
      <c r="J410" s="14"/>
      <c r="K410" s="14"/>
      <c r="L410" s="14"/>
    </row>
    <row r="411" spans="1:12" ht="12.75">
      <c r="A411" s="14"/>
      <c r="B411" s="14"/>
      <c r="C411" s="14"/>
      <c r="D411" s="14"/>
      <c r="E411" s="14"/>
      <c r="F411" s="14"/>
      <c r="G411" s="14"/>
      <c r="H411" s="14"/>
      <c r="I411" s="14"/>
      <c r="J411" s="14"/>
      <c r="K411" s="14"/>
      <c r="L411" s="14"/>
    </row>
    <row r="412" spans="1:12" ht="12.75">
      <c r="A412" s="14"/>
      <c r="B412" s="14"/>
      <c r="C412" s="14"/>
      <c r="D412" s="14"/>
      <c r="E412" s="14"/>
      <c r="F412" s="14"/>
      <c r="G412" s="14"/>
      <c r="H412" s="14"/>
      <c r="I412" s="14"/>
      <c r="J412" s="14"/>
      <c r="K412" s="14"/>
      <c r="L412" s="14"/>
    </row>
    <row r="413" spans="1:12" ht="12.75">
      <c r="A413" s="14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</row>
    <row r="414" spans="1:12" ht="12.75">
      <c r="A414" s="14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</row>
    <row r="415" spans="1:12" ht="12.75">
      <c r="A415" s="14"/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</row>
    <row r="416" spans="1:12" ht="12.75">
      <c r="A416" s="14"/>
      <c r="B416" s="14"/>
      <c r="C416" s="14"/>
      <c r="D416" s="14"/>
      <c r="E416" s="14"/>
      <c r="F416" s="14"/>
      <c r="G416" s="14"/>
      <c r="H416" s="14"/>
      <c r="I416" s="14"/>
      <c r="J416" s="14"/>
      <c r="K416" s="14"/>
      <c r="L416" s="14"/>
    </row>
    <row r="417" spans="1:12" ht="12.75">
      <c r="A417" s="14"/>
      <c r="B417" s="14"/>
      <c r="C417" s="14"/>
      <c r="D417" s="14"/>
      <c r="E417" s="14"/>
      <c r="F417" s="14"/>
      <c r="G417" s="14"/>
      <c r="H417" s="14"/>
      <c r="I417" s="14"/>
      <c r="J417" s="14"/>
      <c r="K417" s="14"/>
      <c r="L417" s="14"/>
    </row>
    <row r="418" spans="1:12" ht="12.75">
      <c r="A418" s="14"/>
      <c r="B418" s="14"/>
      <c r="C418" s="14"/>
      <c r="D418" s="14"/>
      <c r="E418" s="14"/>
      <c r="F418" s="14"/>
      <c r="G418" s="14"/>
      <c r="H418" s="14"/>
      <c r="I418" s="14"/>
      <c r="J418" s="14"/>
      <c r="K418" s="14"/>
      <c r="L418" s="14"/>
    </row>
    <row r="419" spans="1:12" ht="12.75">
      <c r="A419" s="14"/>
      <c r="B419" s="14"/>
      <c r="C419" s="14"/>
      <c r="D419" s="14"/>
      <c r="E419" s="14"/>
      <c r="F419" s="14"/>
      <c r="G419" s="14"/>
      <c r="H419" s="14"/>
      <c r="I419" s="14"/>
      <c r="J419" s="14"/>
      <c r="K419" s="14"/>
      <c r="L419" s="14"/>
    </row>
    <row r="420" spans="1:12" ht="12.75">
      <c r="A420" s="14"/>
      <c r="B420" s="14"/>
      <c r="C420" s="14"/>
      <c r="D420" s="14"/>
      <c r="E420" s="14"/>
      <c r="F420" s="14"/>
      <c r="G420" s="14"/>
      <c r="H420" s="14"/>
      <c r="I420" s="14"/>
      <c r="J420" s="14"/>
      <c r="K420" s="14"/>
      <c r="L420" s="14"/>
    </row>
    <row r="421" spans="1:12" ht="12.75">
      <c r="A421" s="14"/>
      <c r="B421" s="14"/>
      <c r="C421" s="14"/>
      <c r="D421" s="14"/>
      <c r="E421" s="14"/>
      <c r="F421" s="14"/>
      <c r="G421" s="14"/>
      <c r="H421" s="14"/>
      <c r="I421" s="14"/>
      <c r="J421" s="14"/>
      <c r="K421" s="14"/>
      <c r="L421" s="14"/>
    </row>
    <row r="422" spans="1:12" ht="12.75">
      <c r="A422" s="14"/>
      <c r="B422" s="14"/>
      <c r="C422" s="14"/>
      <c r="D422" s="14"/>
      <c r="E422" s="14"/>
      <c r="F422" s="14"/>
      <c r="G422" s="14"/>
      <c r="H422" s="14"/>
      <c r="I422" s="14"/>
      <c r="J422" s="14"/>
      <c r="K422" s="14"/>
      <c r="L422" s="14"/>
    </row>
    <row r="423" spans="1:12" ht="12.75">
      <c r="A423" s="14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</row>
    <row r="424" spans="1:12" ht="12.75">
      <c r="A424" s="14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</row>
    <row r="425" spans="1:12" ht="12.75">
      <c r="A425" s="14"/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</row>
    <row r="426" spans="1:12" ht="12.75">
      <c r="A426" s="14"/>
      <c r="B426" s="14"/>
      <c r="C426" s="14"/>
      <c r="D426" s="14"/>
      <c r="E426" s="14"/>
      <c r="F426" s="14"/>
      <c r="G426" s="14"/>
      <c r="H426" s="14"/>
      <c r="I426" s="14"/>
      <c r="J426" s="14"/>
      <c r="K426" s="14"/>
      <c r="L426" s="14"/>
    </row>
    <row r="427" spans="1:12" ht="12.75">
      <c r="A427" s="14"/>
      <c r="B427" s="14"/>
      <c r="C427" s="14"/>
      <c r="D427" s="14"/>
      <c r="E427" s="14"/>
      <c r="F427" s="14"/>
      <c r="G427" s="14"/>
      <c r="H427" s="14"/>
      <c r="I427" s="14"/>
      <c r="J427" s="14"/>
      <c r="K427" s="14"/>
      <c r="L427" s="14"/>
    </row>
    <row r="428" spans="1:12" ht="12.75">
      <c r="A428" s="14"/>
      <c r="B428" s="14"/>
      <c r="C428" s="14"/>
      <c r="D428" s="14"/>
      <c r="E428" s="14"/>
      <c r="F428" s="14"/>
      <c r="G428" s="14"/>
      <c r="H428" s="14"/>
      <c r="I428" s="14"/>
      <c r="J428" s="14"/>
      <c r="K428" s="14"/>
      <c r="L428" s="14"/>
    </row>
    <row r="429" spans="1:12" ht="12.75">
      <c r="A429" s="14"/>
      <c r="B429" s="14"/>
      <c r="C429" s="14"/>
      <c r="D429" s="14"/>
      <c r="E429" s="14"/>
      <c r="F429" s="14"/>
      <c r="G429" s="14"/>
      <c r="H429" s="14"/>
      <c r="I429" s="14"/>
      <c r="J429" s="14"/>
      <c r="K429" s="14"/>
      <c r="L429" s="14"/>
    </row>
    <row r="430" spans="1:12" ht="12.75">
      <c r="A430" s="14"/>
      <c r="B430" s="14"/>
      <c r="C430" s="14"/>
      <c r="D430" s="14"/>
      <c r="E430" s="14"/>
      <c r="F430" s="14"/>
      <c r="G430" s="14"/>
      <c r="H430" s="14"/>
      <c r="I430" s="14"/>
      <c r="J430" s="14"/>
      <c r="K430" s="14"/>
      <c r="L430" s="14"/>
    </row>
    <row r="431" spans="1:12" ht="12.75">
      <c r="A431" s="14"/>
      <c r="B431" s="14"/>
      <c r="C431" s="14"/>
      <c r="D431" s="14"/>
      <c r="E431" s="14"/>
      <c r="F431" s="14"/>
      <c r="G431" s="14"/>
      <c r="H431" s="14"/>
      <c r="I431" s="14"/>
      <c r="J431" s="14"/>
      <c r="K431" s="14"/>
      <c r="L431" s="14"/>
    </row>
    <row r="432" spans="1:12" ht="12.75">
      <c r="A432" s="14"/>
      <c r="B432" s="14"/>
      <c r="C432" s="14"/>
      <c r="D432" s="14"/>
      <c r="E432" s="14"/>
      <c r="F432" s="14"/>
      <c r="G432" s="14"/>
      <c r="H432" s="14"/>
      <c r="I432" s="14"/>
      <c r="J432" s="14"/>
      <c r="K432" s="14"/>
      <c r="L432" s="14"/>
    </row>
    <row r="433" spans="1:12" ht="12.75">
      <c r="A433" s="14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</row>
    <row r="434" spans="1:12" ht="12.75">
      <c r="A434" s="14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</row>
    <row r="435" spans="1:12" ht="12.75">
      <c r="A435" s="14"/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</row>
    <row r="436" spans="1:12" ht="12.75">
      <c r="A436" s="14"/>
      <c r="B436" s="14"/>
      <c r="C436" s="14"/>
      <c r="D436" s="14"/>
      <c r="E436" s="14"/>
      <c r="F436" s="14"/>
      <c r="G436" s="14"/>
      <c r="H436" s="14"/>
      <c r="I436" s="14"/>
      <c r="J436" s="14"/>
      <c r="K436" s="14"/>
      <c r="L436" s="14"/>
    </row>
    <row r="437" spans="1:12" ht="12.75">
      <c r="A437" s="14"/>
      <c r="B437" s="14"/>
      <c r="C437" s="14"/>
      <c r="D437" s="14"/>
      <c r="E437" s="14"/>
      <c r="F437" s="14"/>
      <c r="G437" s="14"/>
      <c r="H437" s="14"/>
      <c r="I437" s="14"/>
      <c r="J437" s="14"/>
      <c r="K437" s="14"/>
      <c r="L437" s="14"/>
    </row>
    <row r="438" spans="1:12" ht="12.75">
      <c r="A438" s="14"/>
      <c r="B438" s="14"/>
      <c r="C438" s="14"/>
      <c r="D438" s="14"/>
      <c r="E438" s="14"/>
      <c r="F438" s="14"/>
      <c r="G438" s="14"/>
      <c r="H438" s="14"/>
      <c r="I438" s="14"/>
      <c r="J438" s="14"/>
      <c r="K438" s="14"/>
      <c r="L438" s="14"/>
    </row>
    <row r="439" spans="1:12" ht="12.75">
      <c r="A439" s="14"/>
      <c r="B439" s="14"/>
      <c r="C439" s="14"/>
      <c r="D439" s="14"/>
      <c r="E439" s="14"/>
      <c r="F439" s="14"/>
      <c r="G439" s="14"/>
      <c r="H439" s="14"/>
      <c r="I439" s="14"/>
      <c r="J439" s="14"/>
      <c r="K439" s="14"/>
      <c r="L439" s="14"/>
    </row>
    <row r="440" spans="1:12" ht="12.75">
      <c r="A440" s="14"/>
      <c r="B440" s="14"/>
      <c r="C440" s="14"/>
      <c r="D440" s="14"/>
      <c r="E440" s="14"/>
      <c r="F440" s="14"/>
      <c r="G440" s="14"/>
      <c r="H440" s="14"/>
      <c r="I440" s="14"/>
      <c r="J440" s="14"/>
      <c r="K440" s="14"/>
      <c r="L440" s="14"/>
    </row>
    <row r="441" spans="1:12" ht="12.75">
      <c r="A441" s="14"/>
      <c r="B441" s="14"/>
      <c r="C441" s="14"/>
      <c r="D441" s="14"/>
      <c r="E441" s="14"/>
      <c r="F441" s="14"/>
      <c r="G441" s="14"/>
      <c r="H441" s="14"/>
      <c r="I441" s="14"/>
      <c r="J441" s="14"/>
      <c r="K441" s="14"/>
      <c r="L441" s="14"/>
    </row>
    <row r="442" spans="1:12" ht="12.75">
      <c r="A442" s="14"/>
      <c r="B442" s="14"/>
      <c r="C442" s="14"/>
      <c r="D442" s="14"/>
      <c r="E442" s="14"/>
      <c r="F442" s="14"/>
      <c r="G442" s="14"/>
      <c r="H442" s="14"/>
      <c r="I442" s="14"/>
      <c r="J442" s="14"/>
      <c r="K442" s="14"/>
      <c r="L442" s="14"/>
    </row>
    <row r="443" spans="1:12" ht="12.75">
      <c r="A443" s="14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</row>
    <row r="444" spans="1:12" ht="12.75">
      <c r="A444" s="14"/>
      <c r="B444" s="14"/>
      <c r="C444" s="14"/>
      <c r="D444" s="14"/>
      <c r="E444" s="14"/>
      <c r="F444" s="14"/>
      <c r="G444" s="14"/>
      <c r="H444" s="14"/>
      <c r="I444" s="14"/>
      <c r="J444" s="14"/>
      <c r="K444" s="14"/>
      <c r="L444" s="14"/>
    </row>
    <row r="445" spans="1:12" ht="12.75">
      <c r="A445" s="14"/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</row>
    <row r="446" spans="1:12" ht="12.75">
      <c r="A446" s="14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</row>
    <row r="447" spans="1:12" ht="12.75">
      <c r="A447" s="14"/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</row>
    <row r="448" spans="1:12" ht="12.75">
      <c r="A448" s="14"/>
      <c r="B448" s="14"/>
      <c r="C448" s="14"/>
      <c r="D448" s="14"/>
      <c r="E448" s="14"/>
      <c r="F448" s="14"/>
      <c r="G448" s="14"/>
      <c r="H448" s="14"/>
      <c r="I448" s="14"/>
      <c r="J448" s="14"/>
      <c r="K448" s="14"/>
      <c r="L448" s="14"/>
    </row>
    <row r="449" spans="1:12" ht="12.75">
      <c r="A449" s="14"/>
      <c r="B449" s="14"/>
      <c r="C449" s="14"/>
      <c r="D449" s="14"/>
      <c r="E449" s="14"/>
      <c r="F449" s="14"/>
      <c r="G449" s="14"/>
      <c r="H449" s="14"/>
      <c r="I449" s="14"/>
      <c r="J449" s="14"/>
      <c r="K449" s="14"/>
      <c r="L449" s="14"/>
    </row>
    <row r="450" spans="1:12" ht="12.75">
      <c r="A450" s="14"/>
      <c r="B450" s="14"/>
      <c r="C450" s="14"/>
      <c r="D450" s="14"/>
      <c r="E450" s="14"/>
      <c r="F450" s="14"/>
      <c r="G450" s="14"/>
      <c r="H450" s="14"/>
      <c r="I450" s="14"/>
      <c r="J450" s="14"/>
      <c r="K450" s="14"/>
      <c r="L450" s="14"/>
    </row>
    <row r="451" spans="1:12" ht="12.75">
      <c r="A451" s="14"/>
      <c r="B451" s="14"/>
      <c r="C451" s="14"/>
      <c r="D451" s="14"/>
      <c r="E451" s="14"/>
      <c r="F451" s="14"/>
      <c r="G451" s="14"/>
      <c r="H451" s="14"/>
      <c r="I451" s="14"/>
      <c r="J451" s="14"/>
      <c r="K451" s="14"/>
      <c r="L451" s="14"/>
    </row>
    <row r="452" spans="1:12" ht="12.75">
      <c r="A452" s="14"/>
      <c r="B452" s="14"/>
      <c r="C452" s="14"/>
      <c r="D452" s="14"/>
      <c r="E452" s="14"/>
      <c r="F452" s="14"/>
      <c r="G452" s="14"/>
      <c r="H452" s="14"/>
      <c r="I452" s="14"/>
      <c r="J452" s="14"/>
      <c r="K452" s="14"/>
      <c r="L452" s="14"/>
    </row>
    <row r="453" spans="1:12" ht="12.75">
      <c r="A453" s="14"/>
      <c r="B453" s="14"/>
      <c r="C453" s="14"/>
      <c r="D453" s="14"/>
      <c r="E453" s="14"/>
      <c r="F453" s="14"/>
      <c r="G453" s="14"/>
      <c r="H453" s="14"/>
      <c r="I453" s="14"/>
      <c r="J453" s="14"/>
      <c r="K453" s="14"/>
      <c r="L453" s="14"/>
    </row>
    <row r="454" spans="1:12" ht="12.75">
      <c r="A454" s="14"/>
      <c r="B454" s="14"/>
      <c r="C454" s="14"/>
      <c r="D454" s="14"/>
      <c r="E454" s="14"/>
      <c r="F454" s="14"/>
      <c r="G454" s="14"/>
      <c r="H454" s="14"/>
      <c r="I454" s="14"/>
      <c r="J454" s="14"/>
      <c r="K454" s="14"/>
      <c r="L454" s="14"/>
    </row>
    <row r="455" spans="1:12" ht="12.75">
      <c r="A455" s="14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</row>
    <row r="456" spans="1:12" ht="12.75">
      <c r="A456" s="14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</row>
    <row r="457" spans="1:12" ht="12.75">
      <c r="A457" s="14"/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</row>
    <row r="458" spans="1:12" ht="12.75">
      <c r="A458" s="14"/>
      <c r="B458" s="14"/>
      <c r="C458" s="14"/>
      <c r="D458" s="14"/>
      <c r="E458" s="14"/>
      <c r="F458" s="14"/>
      <c r="G458" s="14"/>
      <c r="H458" s="14"/>
      <c r="I458" s="14"/>
      <c r="J458" s="14"/>
      <c r="K458" s="14"/>
      <c r="L458" s="14"/>
    </row>
    <row r="459" spans="1:12" ht="12.75">
      <c r="A459" s="14"/>
      <c r="B459" s="14"/>
      <c r="C459" s="14"/>
      <c r="D459" s="14"/>
      <c r="E459" s="14"/>
      <c r="F459" s="14"/>
      <c r="G459" s="14"/>
      <c r="H459" s="14"/>
      <c r="I459" s="14"/>
      <c r="J459" s="14"/>
      <c r="K459" s="14"/>
      <c r="L459" s="14"/>
    </row>
    <row r="460" spans="1:12" ht="12.75">
      <c r="A460" s="14"/>
      <c r="B460" s="14"/>
      <c r="C460" s="14"/>
      <c r="D460" s="14"/>
      <c r="E460" s="14"/>
      <c r="F460" s="14"/>
      <c r="G460" s="14"/>
      <c r="H460" s="14"/>
      <c r="I460" s="14"/>
      <c r="J460" s="14"/>
      <c r="K460" s="14"/>
      <c r="L460" s="14"/>
    </row>
    <row r="461" spans="1:12" ht="12.75">
      <c r="A461" s="14"/>
      <c r="B461" s="14"/>
      <c r="C461" s="14"/>
      <c r="D461" s="14"/>
      <c r="E461" s="14"/>
      <c r="F461" s="14"/>
      <c r="G461" s="14"/>
      <c r="H461" s="14"/>
      <c r="I461" s="14"/>
      <c r="J461" s="14"/>
      <c r="K461" s="14"/>
      <c r="L461" s="14"/>
    </row>
    <row r="462" spans="1:12" ht="12.75">
      <c r="A462" s="14"/>
      <c r="B462" s="14"/>
      <c r="C462" s="14"/>
      <c r="D462" s="14"/>
      <c r="E462" s="14"/>
      <c r="F462" s="14"/>
      <c r="G462" s="14"/>
      <c r="H462" s="14"/>
      <c r="I462" s="14"/>
      <c r="J462" s="14"/>
      <c r="K462" s="14"/>
      <c r="L462" s="14"/>
    </row>
    <row r="463" spans="1:12" ht="12.75">
      <c r="A463" s="14"/>
      <c r="B463" s="14"/>
      <c r="C463" s="14"/>
      <c r="D463" s="14"/>
      <c r="E463" s="14"/>
      <c r="F463" s="14"/>
      <c r="G463" s="14"/>
      <c r="H463" s="14"/>
      <c r="I463" s="14"/>
      <c r="J463" s="14"/>
      <c r="K463" s="14"/>
      <c r="L463" s="14"/>
    </row>
    <row r="464" spans="1:12" ht="12.75">
      <c r="A464" s="14"/>
      <c r="B464" s="14"/>
      <c r="C464" s="14"/>
      <c r="D464" s="14"/>
      <c r="E464" s="14"/>
      <c r="F464" s="14"/>
      <c r="G464" s="14"/>
      <c r="H464" s="14"/>
      <c r="I464" s="14"/>
      <c r="J464" s="14"/>
      <c r="K464" s="14"/>
      <c r="L464" s="14"/>
    </row>
    <row r="465" spans="1:12" ht="12.75">
      <c r="A465" s="14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</row>
    <row r="466" spans="1:12" ht="12.75">
      <c r="A466" s="14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</row>
    <row r="467" spans="1:12" ht="12.75">
      <c r="A467" s="14"/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</row>
    <row r="468" spans="1:12" ht="12.75">
      <c r="A468" s="14"/>
      <c r="B468" s="14"/>
      <c r="C468" s="14"/>
      <c r="D468" s="14"/>
      <c r="E468" s="14"/>
      <c r="F468" s="14"/>
      <c r="G468" s="14"/>
      <c r="H468" s="14"/>
      <c r="I468" s="14"/>
      <c r="J468" s="14"/>
      <c r="K468" s="14"/>
      <c r="L468" s="14"/>
    </row>
    <row r="469" spans="1:12" ht="12.75">
      <c r="A469" s="14"/>
      <c r="B469" s="14"/>
      <c r="C469" s="14"/>
      <c r="D469" s="14"/>
      <c r="E469" s="14"/>
      <c r="F469" s="14"/>
      <c r="G469" s="14"/>
      <c r="H469" s="14"/>
      <c r="I469" s="14"/>
      <c r="J469" s="14"/>
      <c r="K469" s="14"/>
      <c r="L469" s="14"/>
    </row>
    <row r="470" spans="1:12" ht="12.75">
      <c r="A470" s="14"/>
      <c r="B470" s="14"/>
      <c r="C470" s="14"/>
      <c r="D470" s="14"/>
      <c r="E470" s="14"/>
      <c r="F470" s="14"/>
      <c r="G470" s="14"/>
      <c r="H470" s="14"/>
      <c r="I470" s="14"/>
      <c r="J470" s="14"/>
      <c r="K470" s="14"/>
      <c r="L470" s="14"/>
    </row>
    <row r="471" spans="1:12" ht="12.75">
      <c r="A471" s="14"/>
      <c r="B471" s="14"/>
      <c r="C471" s="14"/>
      <c r="D471" s="14"/>
      <c r="E471" s="14"/>
      <c r="F471" s="14"/>
      <c r="G471" s="14"/>
      <c r="H471" s="14"/>
      <c r="I471" s="14"/>
      <c r="J471" s="14"/>
      <c r="K471" s="14"/>
      <c r="L471" s="14"/>
    </row>
    <row r="472" spans="1:12" ht="12.75">
      <c r="A472" s="14"/>
      <c r="B472" s="14"/>
      <c r="C472" s="14"/>
      <c r="D472" s="14"/>
      <c r="E472" s="14"/>
      <c r="F472" s="14"/>
      <c r="G472" s="14"/>
      <c r="H472" s="14"/>
      <c r="I472" s="14"/>
      <c r="J472" s="14"/>
      <c r="K472" s="14"/>
      <c r="L472" s="14"/>
    </row>
    <row r="473" spans="1:12" ht="12.75">
      <c r="A473" s="14"/>
      <c r="B473" s="14"/>
      <c r="C473" s="14"/>
      <c r="D473" s="14"/>
      <c r="E473" s="14"/>
      <c r="F473" s="14"/>
      <c r="G473" s="14"/>
      <c r="H473" s="14"/>
      <c r="I473" s="14"/>
      <c r="J473" s="14"/>
      <c r="K473" s="14"/>
      <c r="L473" s="14"/>
    </row>
    <row r="474" spans="1:12" ht="12.75">
      <c r="A474" s="14"/>
      <c r="B474" s="14"/>
      <c r="C474" s="14"/>
      <c r="D474" s="14"/>
      <c r="E474" s="14"/>
      <c r="F474" s="14"/>
      <c r="G474" s="14"/>
      <c r="H474" s="14"/>
      <c r="I474" s="14"/>
      <c r="J474" s="14"/>
      <c r="K474" s="14"/>
      <c r="L474" s="14"/>
    </row>
    <row r="475" spans="1:12" ht="12.75">
      <c r="A475" s="14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</row>
    <row r="476" spans="1:12" ht="12.75">
      <c r="A476" s="14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</row>
    <row r="477" spans="1:12" ht="12.75">
      <c r="A477" s="14"/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</row>
    <row r="478" spans="1:12" ht="12.75">
      <c r="A478" s="14"/>
      <c r="B478" s="14"/>
      <c r="C478" s="14"/>
      <c r="D478" s="14"/>
      <c r="E478" s="14"/>
      <c r="F478" s="14"/>
      <c r="G478" s="14"/>
      <c r="H478" s="14"/>
      <c r="I478" s="14"/>
      <c r="J478" s="14"/>
      <c r="K478" s="14"/>
      <c r="L478" s="14"/>
    </row>
    <row r="479" spans="1:12" ht="12.75">
      <c r="A479" s="14"/>
      <c r="B479" s="14"/>
      <c r="C479" s="14"/>
      <c r="D479" s="14"/>
      <c r="E479" s="14"/>
      <c r="F479" s="14"/>
      <c r="G479" s="14"/>
      <c r="H479" s="14"/>
      <c r="I479" s="14"/>
      <c r="J479" s="14"/>
      <c r="K479" s="14"/>
      <c r="L479" s="14"/>
    </row>
    <row r="480" spans="1:12" ht="12.75">
      <c r="A480" s="14"/>
      <c r="B480" s="14"/>
      <c r="C480" s="14"/>
      <c r="D480" s="14"/>
      <c r="E480" s="14"/>
      <c r="F480" s="14"/>
      <c r="G480" s="14"/>
      <c r="H480" s="14"/>
      <c r="I480" s="14"/>
      <c r="J480" s="14"/>
      <c r="K480" s="14"/>
      <c r="L480" s="14"/>
    </row>
    <row r="481" spans="1:12" ht="12.75">
      <c r="A481" s="14"/>
      <c r="B481" s="14"/>
      <c r="C481" s="14"/>
      <c r="D481" s="14"/>
      <c r="E481" s="14"/>
      <c r="F481" s="14"/>
      <c r="G481" s="14"/>
      <c r="H481" s="14"/>
      <c r="I481" s="14"/>
      <c r="J481" s="14"/>
      <c r="K481" s="14"/>
      <c r="L481" s="14"/>
    </row>
    <row r="482" spans="1:12" ht="12.75">
      <c r="A482" s="14"/>
      <c r="B482" s="14"/>
      <c r="C482" s="14"/>
      <c r="D482" s="14"/>
      <c r="E482" s="14"/>
      <c r="F482" s="14"/>
      <c r="G482" s="14"/>
      <c r="H482" s="14"/>
      <c r="I482" s="14"/>
      <c r="J482" s="14"/>
      <c r="K482" s="14"/>
      <c r="L482" s="14"/>
    </row>
    <row r="483" spans="1:12" ht="12.75">
      <c r="A483" s="14"/>
      <c r="B483" s="14"/>
      <c r="C483" s="14"/>
      <c r="D483" s="14"/>
      <c r="E483" s="14"/>
      <c r="F483" s="14"/>
      <c r="G483" s="14"/>
      <c r="H483" s="14"/>
      <c r="I483" s="14"/>
      <c r="J483" s="14"/>
      <c r="K483" s="14"/>
      <c r="L483" s="14"/>
    </row>
    <row r="484" spans="1:12" ht="12.75">
      <c r="A484" s="14"/>
      <c r="B484" s="14"/>
      <c r="C484" s="14"/>
      <c r="D484" s="14"/>
      <c r="E484" s="14"/>
      <c r="F484" s="14"/>
      <c r="G484" s="14"/>
      <c r="H484" s="14"/>
      <c r="I484" s="14"/>
      <c r="J484" s="14"/>
      <c r="K484" s="14"/>
      <c r="L484" s="14"/>
    </row>
    <row r="485" spans="1:12" ht="12.75">
      <c r="A485" s="14"/>
      <c r="B485" s="14"/>
      <c r="C485" s="14"/>
      <c r="D485" s="14"/>
      <c r="E485" s="14"/>
      <c r="F485" s="14"/>
      <c r="G485" s="14"/>
      <c r="H485" s="14"/>
      <c r="I485" s="14"/>
      <c r="J485" s="14"/>
      <c r="K485" s="14"/>
      <c r="L485" s="14"/>
    </row>
    <row r="486" spans="1:12" ht="12.75">
      <c r="A486" s="14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</row>
    <row r="487" spans="1:12" ht="12.75">
      <c r="A487" s="14"/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</row>
    <row r="488" spans="1:12" ht="12.75">
      <c r="A488" s="14"/>
      <c r="B488" s="14"/>
      <c r="C488" s="14"/>
      <c r="D488" s="14"/>
      <c r="E488" s="14"/>
      <c r="F488" s="14"/>
      <c r="G488" s="14"/>
      <c r="H488" s="14"/>
      <c r="I488" s="14"/>
      <c r="J488" s="14"/>
      <c r="K488" s="14"/>
      <c r="L488" s="14"/>
    </row>
    <row r="489" spans="1:12" ht="12.75">
      <c r="A489" s="14"/>
      <c r="B489" s="14"/>
      <c r="C489" s="14"/>
      <c r="D489" s="14"/>
      <c r="E489" s="14"/>
      <c r="F489" s="14"/>
      <c r="G489" s="14"/>
      <c r="H489" s="14"/>
      <c r="I489" s="14"/>
      <c r="J489" s="14"/>
      <c r="K489" s="14"/>
      <c r="L489" s="14"/>
    </row>
    <row r="490" spans="1:12" ht="12.75">
      <c r="A490" s="14"/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</row>
    <row r="491" spans="1:12" ht="12.75">
      <c r="A491" s="14"/>
      <c r="B491" s="14"/>
      <c r="C491" s="14"/>
      <c r="D491" s="14"/>
      <c r="E491" s="14"/>
      <c r="F491" s="14"/>
      <c r="G491" s="14"/>
      <c r="H491" s="14"/>
      <c r="I491" s="14"/>
      <c r="J491" s="14"/>
      <c r="K491" s="14"/>
      <c r="L491" s="14"/>
    </row>
    <row r="492" spans="1:12" ht="12.75">
      <c r="A492" s="14"/>
      <c r="B492" s="14"/>
      <c r="C492" s="14"/>
      <c r="D492" s="14"/>
      <c r="E492" s="14"/>
      <c r="F492" s="14"/>
      <c r="G492" s="14"/>
      <c r="H492" s="14"/>
      <c r="I492" s="14"/>
      <c r="J492" s="14"/>
      <c r="K492" s="14"/>
      <c r="L492" s="14"/>
    </row>
    <row r="493" spans="1:12" ht="12.75">
      <c r="A493" s="14"/>
      <c r="B493" s="14"/>
      <c r="C493" s="14"/>
      <c r="D493" s="14"/>
      <c r="E493" s="14"/>
      <c r="F493" s="14"/>
      <c r="G493" s="14"/>
      <c r="H493" s="14"/>
      <c r="I493" s="14"/>
      <c r="J493" s="14"/>
      <c r="K493" s="14"/>
      <c r="L493" s="14"/>
    </row>
    <row r="494" spans="1:12" ht="12.75">
      <c r="A494" s="14"/>
      <c r="B494" s="14"/>
      <c r="C494" s="14"/>
      <c r="D494" s="14"/>
      <c r="E494" s="14"/>
      <c r="F494" s="14"/>
      <c r="G494" s="14"/>
      <c r="H494" s="14"/>
      <c r="I494" s="14"/>
      <c r="J494" s="14"/>
      <c r="K494" s="14"/>
      <c r="L494" s="14"/>
    </row>
    <row r="495" spans="1:12" ht="12.75">
      <c r="A495" s="14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</row>
    <row r="496" spans="1:12" ht="12.75">
      <c r="A496" s="14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</row>
    <row r="497" spans="1:12" ht="12.75">
      <c r="A497" s="14"/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</row>
    <row r="498" spans="1:12" ht="12.75">
      <c r="A498" s="14"/>
      <c r="B498" s="14"/>
      <c r="C498" s="14"/>
      <c r="D498" s="14"/>
      <c r="E498" s="14"/>
      <c r="F498" s="14"/>
      <c r="G498" s="14"/>
      <c r="H498" s="14"/>
      <c r="I498" s="14"/>
      <c r="J498" s="14"/>
      <c r="K498" s="14"/>
      <c r="L498" s="14"/>
    </row>
    <row r="499" spans="1:12" ht="12.75">
      <c r="A499" s="14"/>
      <c r="B499" s="14"/>
      <c r="C499" s="14"/>
      <c r="D499" s="14"/>
      <c r="E499" s="14"/>
      <c r="F499" s="14"/>
      <c r="G499" s="14"/>
      <c r="H499" s="14"/>
      <c r="I499" s="14"/>
      <c r="J499" s="14"/>
      <c r="K499" s="14"/>
      <c r="L499" s="14"/>
    </row>
    <row r="500" spans="1:12" ht="12.75">
      <c r="A500" s="14"/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</row>
    <row r="501" spans="1:12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  <c r="K501" s="14"/>
      <c r="L501" s="14"/>
    </row>
    <row r="502" spans="1:12" ht="12.75">
      <c r="A502" s="14"/>
      <c r="B502" s="14"/>
      <c r="C502" s="14"/>
      <c r="D502" s="14"/>
      <c r="E502" s="14"/>
      <c r="F502" s="14"/>
      <c r="G502" s="14"/>
      <c r="H502" s="14"/>
      <c r="I502" s="14"/>
      <c r="J502" s="14"/>
      <c r="K502" s="14"/>
      <c r="L502" s="14"/>
    </row>
    <row r="503" spans="1:12" ht="12.75">
      <c r="A503" s="14"/>
      <c r="B503" s="14"/>
      <c r="C503" s="14"/>
      <c r="D503" s="14"/>
      <c r="E503" s="14"/>
      <c r="F503" s="14"/>
      <c r="G503" s="14"/>
      <c r="H503" s="14"/>
      <c r="I503" s="14"/>
      <c r="J503" s="14"/>
      <c r="K503" s="14"/>
      <c r="L503" s="14"/>
    </row>
    <row r="504" spans="1:12" ht="12.75">
      <c r="A504" s="14"/>
      <c r="B504" s="14"/>
      <c r="C504" s="14"/>
      <c r="D504" s="14"/>
      <c r="E504" s="14"/>
      <c r="F504" s="14"/>
      <c r="G504" s="14"/>
      <c r="H504" s="14"/>
      <c r="I504" s="14"/>
      <c r="J504" s="14"/>
      <c r="K504" s="14"/>
      <c r="L504" s="14"/>
    </row>
    <row r="505" spans="1:12" ht="12.75">
      <c r="A505" s="14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</row>
    <row r="506" spans="1:12" ht="12.75">
      <c r="A506" s="14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</row>
    <row r="507" spans="1:12" ht="12.75">
      <c r="A507" s="14"/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</row>
    <row r="508" spans="1:12" ht="12.75">
      <c r="A508" s="14"/>
      <c r="B508" s="14"/>
      <c r="C508" s="14"/>
      <c r="D508" s="14"/>
      <c r="E508" s="14"/>
      <c r="F508" s="14"/>
      <c r="G508" s="14"/>
      <c r="H508" s="14"/>
      <c r="I508" s="14"/>
      <c r="J508" s="14"/>
      <c r="K508" s="14"/>
      <c r="L508" s="14"/>
    </row>
    <row r="509" spans="1:12" ht="12.75">
      <c r="A509" s="14"/>
      <c r="B509" s="14"/>
      <c r="C509" s="14"/>
      <c r="D509" s="14"/>
      <c r="E509" s="14"/>
      <c r="F509" s="14"/>
      <c r="G509" s="14"/>
      <c r="H509" s="14"/>
      <c r="I509" s="14"/>
      <c r="J509" s="14"/>
      <c r="K509" s="14"/>
      <c r="L509" s="14"/>
    </row>
    <row r="510" spans="1:12" ht="12.75">
      <c r="A510" s="14"/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</row>
    <row r="511" spans="1:12" ht="12.75">
      <c r="A511" s="14"/>
      <c r="B511" s="14"/>
      <c r="C511" s="14"/>
      <c r="D511" s="14"/>
      <c r="E511" s="14"/>
      <c r="F511" s="14"/>
      <c r="G511" s="14"/>
      <c r="H511" s="14"/>
      <c r="I511" s="14"/>
      <c r="J511" s="14"/>
      <c r="K511" s="14"/>
      <c r="L511" s="14"/>
    </row>
    <row r="512" spans="1:12" ht="12.75">
      <c r="A512" s="14"/>
      <c r="B512" s="14"/>
      <c r="C512" s="14"/>
      <c r="D512" s="14"/>
      <c r="E512" s="14"/>
      <c r="F512" s="14"/>
      <c r="G512" s="14"/>
      <c r="H512" s="14"/>
      <c r="I512" s="14"/>
      <c r="J512" s="14"/>
      <c r="K512" s="14"/>
      <c r="L512" s="14"/>
    </row>
    <row r="513" spans="1:12" ht="12.75">
      <c r="A513" s="14"/>
      <c r="B513" s="14"/>
      <c r="C513" s="14"/>
      <c r="D513" s="14"/>
      <c r="E513" s="14"/>
      <c r="F513" s="14"/>
      <c r="G513" s="14"/>
      <c r="H513" s="14"/>
      <c r="I513" s="14"/>
      <c r="J513" s="14"/>
      <c r="K513" s="14"/>
      <c r="L513" s="14"/>
    </row>
    <row r="514" spans="1:12" ht="12.75">
      <c r="A514" s="14"/>
      <c r="B514" s="14"/>
      <c r="C514" s="14"/>
      <c r="D514" s="14"/>
      <c r="E514" s="14"/>
      <c r="F514" s="14"/>
      <c r="G514" s="14"/>
      <c r="H514" s="14"/>
      <c r="I514" s="14"/>
      <c r="J514" s="14"/>
      <c r="K514" s="14"/>
      <c r="L514" s="14"/>
    </row>
    <row r="515" spans="1:12" ht="12.75">
      <c r="A515" s="14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</row>
    <row r="516" spans="1:12" ht="12.75">
      <c r="A516" s="14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</row>
    <row r="517" spans="1:12" ht="12.75">
      <c r="A517" s="14"/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</row>
    <row r="518" spans="1:12" ht="12.75">
      <c r="A518" s="14"/>
      <c r="B518" s="14"/>
      <c r="C518" s="14"/>
      <c r="D518" s="14"/>
      <c r="E518" s="14"/>
      <c r="F518" s="14"/>
      <c r="G518" s="14"/>
      <c r="H518" s="14"/>
      <c r="I518" s="14"/>
      <c r="J518" s="14"/>
      <c r="K518" s="14"/>
      <c r="L518" s="14"/>
    </row>
    <row r="519" spans="1:12" ht="12.75">
      <c r="A519" s="14"/>
      <c r="B519" s="14"/>
      <c r="C519" s="14"/>
      <c r="D519" s="14"/>
      <c r="E519" s="14"/>
      <c r="F519" s="14"/>
      <c r="G519" s="14"/>
      <c r="H519" s="14"/>
      <c r="I519" s="14"/>
      <c r="J519" s="14"/>
      <c r="K519" s="14"/>
      <c r="L519" s="14"/>
    </row>
    <row r="520" spans="1:12" ht="12.75">
      <c r="A520" s="14"/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</row>
    <row r="521" spans="1:12" ht="12.75">
      <c r="A521" s="14"/>
      <c r="B521" s="14"/>
      <c r="C521" s="14"/>
      <c r="D521" s="14"/>
      <c r="E521" s="14"/>
      <c r="F521" s="14"/>
      <c r="G521" s="14"/>
      <c r="H521" s="14"/>
      <c r="I521" s="14"/>
      <c r="J521" s="14"/>
      <c r="K521" s="14"/>
      <c r="L521" s="14"/>
    </row>
    <row r="522" spans="1:12" ht="12.75">
      <c r="A522" s="14"/>
      <c r="B522" s="14"/>
      <c r="C522" s="14"/>
      <c r="D522" s="14"/>
      <c r="E522" s="14"/>
      <c r="F522" s="14"/>
      <c r="G522" s="14"/>
      <c r="H522" s="14"/>
      <c r="I522" s="14"/>
      <c r="J522" s="14"/>
      <c r="K522" s="14"/>
      <c r="L522" s="14"/>
    </row>
    <row r="523" spans="1:12" ht="12.75">
      <c r="A523" s="14"/>
      <c r="B523" s="14"/>
      <c r="C523" s="14"/>
      <c r="D523" s="14"/>
      <c r="E523" s="14"/>
      <c r="F523" s="14"/>
      <c r="G523" s="14"/>
      <c r="H523" s="14"/>
      <c r="I523" s="14"/>
      <c r="J523" s="14"/>
      <c r="K523" s="14"/>
      <c r="L523" s="14"/>
    </row>
    <row r="524" spans="1:12" ht="12.75">
      <c r="A524" s="14"/>
      <c r="B524" s="14"/>
      <c r="C524" s="14"/>
      <c r="D524" s="14"/>
      <c r="E524" s="14"/>
      <c r="F524" s="14"/>
      <c r="G524" s="14"/>
      <c r="H524" s="14"/>
      <c r="I524" s="14"/>
      <c r="J524" s="14"/>
      <c r="K524" s="14"/>
      <c r="L524" s="14"/>
    </row>
    <row r="525" spans="1:12" ht="12.75">
      <c r="A525" s="14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</row>
    <row r="526" spans="1:12" ht="12.75">
      <c r="A526" s="14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</row>
    <row r="527" spans="1:12" ht="12.75">
      <c r="A527" s="14"/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</row>
    <row r="528" spans="1:12" ht="12.75">
      <c r="A528" s="14"/>
      <c r="B528" s="14"/>
      <c r="C528" s="14"/>
      <c r="D528" s="14"/>
      <c r="E528" s="14"/>
      <c r="F528" s="14"/>
      <c r="G528" s="14"/>
      <c r="H528" s="14"/>
      <c r="I528" s="14"/>
      <c r="J528" s="14"/>
      <c r="K528" s="14"/>
      <c r="L528" s="14"/>
    </row>
    <row r="529" spans="1:12" ht="12.75">
      <c r="A529" s="14"/>
      <c r="B529" s="14"/>
      <c r="C529" s="14"/>
      <c r="D529" s="14"/>
      <c r="E529" s="14"/>
      <c r="F529" s="14"/>
      <c r="G529" s="14"/>
      <c r="H529" s="14"/>
      <c r="I529" s="14"/>
      <c r="J529" s="14"/>
      <c r="K529" s="14"/>
      <c r="L529" s="14"/>
    </row>
    <row r="530" spans="1:12" ht="12.75">
      <c r="A530" s="14"/>
      <c r="B530" s="14"/>
      <c r="C530" s="14"/>
      <c r="D530" s="14"/>
      <c r="E530" s="14"/>
      <c r="F530" s="14"/>
      <c r="G530" s="14"/>
      <c r="H530" s="14"/>
      <c r="I530" s="14"/>
      <c r="J530" s="14"/>
      <c r="K530" s="14"/>
      <c r="L530" s="14"/>
    </row>
    <row r="531" spans="1:12" ht="12.75">
      <c r="A531" s="14"/>
      <c r="B531" s="14"/>
      <c r="C531" s="14"/>
      <c r="D531" s="14"/>
      <c r="E531" s="14"/>
      <c r="F531" s="14"/>
      <c r="G531" s="14"/>
      <c r="H531" s="14"/>
      <c r="I531" s="14"/>
      <c r="J531" s="14"/>
      <c r="K531" s="14"/>
      <c r="L531" s="14"/>
    </row>
    <row r="532" spans="1:12" ht="12.75">
      <c r="A532" s="14"/>
      <c r="B532" s="14"/>
      <c r="C532" s="14"/>
      <c r="D532" s="14"/>
      <c r="E532" s="14"/>
      <c r="F532" s="14"/>
      <c r="G532" s="14"/>
      <c r="H532" s="14"/>
      <c r="I532" s="14"/>
      <c r="J532" s="14"/>
      <c r="K532" s="14"/>
      <c r="L532" s="14"/>
    </row>
    <row r="533" spans="1:12" ht="12.75">
      <c r="A533" s="14"/>
      <c r="B533" s="14"/>
      <c r="C533" s="14"/>
      <c r="D533" s="14"/>
      <c r="E533" s="14"/>
      <c r="F533" s="14"/>
      <c r="G533" s="14"/>
      <c r="H533" s="14"/>
      <c r="I533" s="14"/>
      <c r="J533" s="14"/>
      <c r="K533" s="14"/>
      <c r="L533" s="14"/>
    </row>
    <row r="534" spans="1:12" ht="12.75">
      <c r="A534" s="14"/>
      <c r="B534" s="14"/>
      <c r="C534" s="14"/>
      <c r="D534" s="14"/>
      <c r="E534" s="14"/>
      <c r="F534" s="14"/>
      <c r="G534" s="14"/>
      <c r="H534" s="14"/>
      <c r="I534" s="14"/>
      <c r="J534" s="14"/>
      <c r="K534" s="14"/>
      <c r="L534" s="14"/>
    </row>
    <row r="535" spans="1:12" ht="12.75">
      <c r="A535" s="14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</row>
    <row r="536" spans="1:12" ht="12.75">
      <c r="A536" s="14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</row>
    <row r="537" spans="1:12" ht="12.75">
      <c r="A537" s="14"/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</row>
    <row r="538" spans="1:12" ht="12.75">
      <c r="A538" s="14"/>
      <c r="B538" s="14"/>
      <c r="C538" s="14"/>
      <c r="D538" s="14"/>
      <c r="E538" s="14"/>
      <c r="F538" s="14"/>
      <c r="G538" s="14"/>
      <c r="H538" s="14"/>
      <c r="I538" s="14"/>
      <c r="J538" s="14"/>
      <c r="K538" s="14"/>
      <c r="L538" s="14"/>
    </row>
    <row r="539" spans="1:12" ht="12.75">
      <c r="A539" s="14"/>
      <c r="B539" s="14"/>
      <c r="C539" s="14"/>
      <c r="D539" s="14"/>
      <c r="E539" s="14"/>
      <c r="F539" s="14"/>
      <c r="G539" s="14"/>
      <c r="H539" s="14"/>
      <c r="I539" s="14"/>
      <c r="J539" s="14"/>
      <c r="K539" s="14"/>
      <c r="L539" s="14"/>
    </row>
    <row r="540" spans="1:12" ht="12.75">
      <c r="A540" s="14"/>
      <c r="B540" s="14"/>
      <c r="C540" s="14"/>
      <c r="D540" s="14"/>
      <c r="E540" s="14"/>
      <c r="F540" s="14"/>
      <c r="G540" s="14"/>
      <c r="H540" s="14"/>
      <c r="I540" s="14"/>
      <c r="J540" s="14"/>
      <c r="K540" s="14"/>
      <c r="L540" s="14"/>
    </row>
    <row r="541" spans="1:12" ht="12.75">
      <c r="A541" s="14"/>
      <c r="B541" s="14"/>
      <c r="C541" s="14"/>
      <c r="D541" s="14"/>
      <c r="E541" s="14"/>
      <c r="F541" s="14"/>
      <c r="G541" s="14"/>
      <c r="H541" s="14"/>
      <c r="I541" s="14"/>
      <c r="J541" s="14"/>
      <c r="K541" s="14"/>
      <c r="L541" s="14"/>
    </row>
    <row r="542" spans="1:12" ht="12.75">
      <c r="A542" s="14"/>
      <c r="B542" s="14"/>
      <c r="C542" s="14"/>
      <c r="D542" s="14"/>
      <c r="E542" s="14"/>
      <c r="F542" s="14"/>
      <c r="G542" s="14"/>
      <c r="H542" s="14"/>
      <c r="I542" s="14"/>
      <c r="J542" s="14"/>
      <c r="K542" s="14"/>
      <c r="L542" s="14"/>
    </row>
    <row r="543" spans="1:12" ht="12.75">
      <c r="A543" s="14"/>
      <c r="B543" s="14"/>
      <c r="C543" s="14"/>
      <c r="D543" s="14"/>
      <c r="E543" s="14"/>
      <c r="F543" s="14"/>
      <c r="G543" s="14"/>
      <c r="H543" s="14"/>
      <c r="I543" s="14"/>
      <c r="J543" s="14"/>
      <c r="K543" s="14"/>
      <c r="L543" s="14"/>
    </row>
    <row r="544" spans="1:12" ht="12.75">
      <c r="A544" s="14"/>
      <c r="B544" s="14"/>
      <c r="C544" s="14"/>
      <c r="D544" s="14"/>
      <c r="E544" s="14"/>
      <c r="F544" s="14"/>
      <c r="G544" s="14"/>
      <c r="H544" s="14"/>
      <c r="I544" s="14"/>
      <c r="J544" s="14"/>
      <c r="K544" s="14"/>
      <c r="L544" s="14"/>
    </row>
    <row r="545" spans="1:12" ht="12.75">
      <c r="A545" s="14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</row>
    <row r="546" spans="1:12" ht="12.75">
      <c r="A546" s="14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</row>
    <row r="547" spans="1:12" ht="12.75">
      <c r="A547" s="14"/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</row>
    <row r="548" spans="1:12" ht="12.75">
      <c r="A548" s="14"/>
      <c r="B548" s="14"/>
      <c r="C548" s="14"/>
      <c r="D548" s="14"/>
      <c r="E548" s="14"/>
      <c r="F548" s="14"/>
      <c r="G548" s="14"/>
      <c r="H548" s="14"/>
      <c r="I548" s="14"/>
      <c r="J548" s="14"/>
      <c r="K548" s="14"/>
      <c r="L548" s="14"/>
    </row>
    <row r="549" spans="1:12" ht="12.75">
      <c r="A549" s="14"/>
      <c r="B549" s="14"/>
      <c r="C549" s="14"/>
      <c r="D549" s="14"/>
      <c r="E549" s="14"/>
      <c r="F549" s="14"/>
      <c r="G549" s="14"/>
      <c r="H549" s="14"/>
      <c r="I549" s="14"/>
      <c r="J549" s="14"/>
      <c r="K549" s="14"/>
      <c r="L549" s="14"/>
    </row>
    <row r="550" spans="1:12" ht="12.75">
      <c r="A550" s="14"/>
      <c r="B550" s="14"/>
      <c r="C550" s="14"/>
      <c r="D550" s="14"/>
      <c r="E550" s="14"/>
      <c r="F550" s="14"/>
      <c r="G550" s="14"/>
      <c r="H550" s="14"/>
      <c r="I550" s="14"/>
      <c r="J550" s="14"/>
      <c r="K550" s="14"/>
      <c r="L550" s="14"/>
    </row>
    <row r="551" spans="1:12" ht="12.75">
      <c r="A551" s="14"/>
      <c r="B551" s="14"/>
      <c r="C551" s="14"/>
      <c r="D551" s="14"/>
      <c r="E551" s="14"/>
      <c r="F551" s="14"/>
      <c r="G551" s="14"/>
      <c r="H551" s="14"/>
      <c r="I551" s="14"/>
      <c r="J551" s="14"/>
      <c r="K551" s="14"/>
      <c r="L551" s="14"/>
    </row>
    <row r="552" spans="1:12" ht="12.75">
      <c r="A552" s="14"/>
      <c r="B552" s="14"/>
      <c r="C552" s="14"/>
      <c r="D552" s="14"/>
      <c r="E552" s="14"/>
      <c r="F552" s="14"/>
      <c r="G552" s="14"/>
      <c r="H552" s="14"/>
      <c r="I552" s="14"/>
      <c r="J552" s="14"/>
      <c r="K552" s="14"/>
      <c r="L552" s="14"/>
    </row>
    <row r="553" spans="1:12" ht="12.75">
      <c r="A553" s="14"/>
      <c r="B553" s="14"/>
      <c r="C553" s="14"/>
      <c r="D553" s="14"/>
      <c r="E553" s="14"/>
      <c r="F553" s="14"/>
      <c r="G553" s="14"/>
      <c r="H553" s="14"/>
      <c r="I553" s="14"/>
      <c r="J553" s="14"/>
      <c r="K553" s="14"/>
      <c r="L553" s="14"/>
    </row>
    <row r="554" spans="1:12" ht="12.75">
      <c r="A554" s="14"/>
      <c r="B554" s="14"/>
      <c r="C554" s="14"/>
      <c r="D554" s="14"/>
      <c r="E554" s="14"/>
      <c r="F554" s="14"/>
      <c r="G554" s="14"/>
      <c r="H554" s="14"/>
      <c r="I554" s="14"/>
      <c r="J554" s="14"/>
      <c r="K554" s="14"/>
      <c r="L554" s="14"/>
    </row>
    <row r="555" spans="1:12" ht="12.75">
      <c r="A555" s="14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</row>
    <row r="556" spans="1:12" ht="12.75">
      <c r="A556" s="14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</row>
    <row r="557" spans="1:12" ht="12.75">
      <c r="A557" s="14"/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</row>
    <row r="558" spans="1:12" ht="12.75">
      <c r="A558" s="14"/>
      <c r="B558" s="14"/>
      <c r="C558" s="14"/>
      <c r="D558" s="14"/>
      <c r="E558" s="14"/>
      <c r="F558" s="14"/>
      <c r="G558" s="14"/>
      <c r="H558" s="14"/>
      <c r="I558" s="14"/>
      <c r="J558" s="14"/>
      <c r="K558" s="14"/>
      <c r="L558" s="14"/>
    </row>
    <row r="559" spans="1:12" ht="12.75">
      <c r="A559" s="14"/>
      <c r="B559" s="14"/>
      <c r="C559" s="14"/>
      <c r="D559" s="14"/>
      <c r="E559" s="14"/>
      <c r="F559" s="14"/>
      <c r="G559" s="14"/>
      <c r="H559" s="14"/>
      <c r="I559" s="14"/>
      <c r="J559" s="14"/>
      <c r="K559" s="14"/>
      <c r="L559" s="14"/>
    </row>
    <row r="560" spans="1:12" ht="12.75">
      <c r="A560" s="14"/>
      <c r="B560" s="14"/>
      <c r="C560" s="14"/>
      <c r="D560" s="14"/>
      <c r="E560" s="14"/>
      <c r="F560" s="14"/>
      <c r="G560" s="14"/>
      <c r="H560" s="14"/>
      <c r="I560" s="14"/>
      <c r="J560" s="14"/>
      <c r="K560" s="14"/>
      <c r="L560" s="14"/>
    </row>
    <row r="561" spans="1:12" ht="12.75">
      <c r="A561" s="14"/>
      <c r="B561" s="14"/>
      <c r="C561" s="14"/>
      <c r="D561" s="14"/>
      <c r="E561" s="14"/>
      <c r="F561" s="14"/>
      <c r="G561" s="14"/>
      <c r="H561" s="14"/>
      <c r="I561" s="14"/>
      <c r="J561" s="14"/>
      <c r="K561" s="14"/>
      <c r="L561" s="14"/>
    </row>
    <row r="562" spans="1:12" ht="12.75">
      <c r="A562" s="14"/>
      <c r="B562" s="14"/>
      <c r="C562" s="14"/>
      <c r="D562" s="14"/>
      <c r="E562" s="14"/>
      <c r="F562" s="14"/>
      <c r="G562" s="14"/>
      <c r="H562" s="14"/>
      <c r="I562" s="14"/>
      <c r="J562" s="14"/>
      <c r="K562" s="14"/>
      <c r="L562" s="14"/>
    </row>
    <row r="563" spans="1:12" ht="12.75">
      <c r="A563" s="14"/>
      <c r="B563" s="14"/>
      <c r="C563" s="14"/>
      <c r="D563" s="14"/>
      <c r="E563" s="14"/>
      <c r="F563" s="14"/>
      <c r="G563" s="14"/>
      <c r="H563" s="14"/>
      <c r="I563" s="14"/>
      <c r="J563" s="14"/>
      <c r="K563" s="14"/>
      <c r="L563" s="14"/>
    </row>
    <row r="564" spans="1:12" ht="12.75">
      <c r="A564" s="14"/>
      <c r="B564" s="14"/>
      <c r="C564" s="14"/>
      <c r="D564" s="14"/>
      <c r="E564" s="14"/>
      <c r="F564" s="14"/>
      <c r="G564" s="14"/>
      <c r="H564" s="14"/>
      <c r="I564" s="14"/>
      <c r="J564" s="14"/>
      <c r="K564" s="14"/>
      <c r="L564" s="14"/>
    </row>
    <row r="565" spans="1:12" ht="12.75">
      <c r="A565" s="14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</row>
    <row r="566" spans="1:12" ht="12.75">
      <c r="A566" s="14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</row>
    <row r="567" spans="1:12" ht="12.75">
      <c r="A567" s="14"/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</row>
    <row r="568" spans="1:12" ht="12.75">
      <c r="A568" s="14"/>
      <c r="B568" s="14"/>
      <c r="C568" s="14"/>
      <c r="D568" s="14"/>
      <c r="E568" s="14"/>
      <c r="F568" s="14"/>
      <c r="G568" s="14"/>
      <c r="H568" s="14"/>
      <c r="I568" s="14"/>
      <c r="J568" s="14"/>
      <c r="K568" s="14"/>
      <c r="L568" s="14"/>
    </row>
    <row r="569" spans="1:12" ht="12.75">
      <c r="A569" s="14"/>
      <c r="B569" s="14"/>
      <c r="C569" s="14"/>
      <c r="D569" s="14"/>
      <c r="E569" s="14"/>
      <c r="F569" s="14"/>
      <c r="G569" s="14"/>
      <c r="H569" s="14"/>
      <c r="I569" s="14"/>
      <c r="J569" s="14"/>
      <c r="K569" s="14"/>
      <c r="L569" s="14"/>
    </row>
    <row r="570" spans="1:12" ht="12.75">
      <c r="A570" s="14"/>
      <c r="B570" s="14"/>
      <c r="C570" s="14"/>
      <c r="D570" s="14"/>
      <c r="E570" s="14"/>
      <c r="F570" s="14"/>
      <c r="G570" s="14"/>
      <c r="H570" s="14"/>
      <c r="I570" s="14"/>
      <c r="J570" s="14"/>
      <c r="K570" s="14"/>
      <c r="L570" s="14"/>
    </row>
    <row r="571" spans="1:12" ht="12.75">
      <c r="A571" s="14"/>
      <c r="B571" s="14"/>
      <c r="C571" s="14"/>
      <c r="D571" s="14"/>
      <c r="E571" s="14"/>
      <c r="F571" s="14"/>
      <c r="G571" s="14"/>
      <c r="H571" s="14"/>
      <c r="I571" s="14"/>
      <c r="J571" s="14"/>
      <c r="K571" s="14"/>
      <c r="L571" s="14"/>
    </row>
    <row r="572" spans="1:12" ht="12.75">
      <c r="A572" s="14"/>
      <c r="B572" s="14"/>
      <c r="C572" s="14"/>
      <c r="D572" s="14"/>
      <c r="E572" s="14"/>
      <c r="F572" s="14"/>
      <c r="G572" s="14"/>
      <c r="H572" s="14"/>
      <c r="I572" s="14"/>
      <c r="J572" s="14"/>
      <c r="K572" s="14"/>
      <c r="L572" s="14"/>
    </row>
    <row r="573" spans="1:12" ht="12.75">
      <c r="A573" s="14"/>
      <c r="B573" s="14"/>
      <c r="C573" s="14"/>
      <c r="D573" s="14"/>
      <c r="E573" s="14"/>
      <c r="F573" s="14"/>
      <c r="G573" s="14"/>
      <c r="H573" s="14"/>
      <c r="I573" s="14"/>
      <c r="J573" s="14"/>
      <c r="K573" s="14"/>
      <c r="L573" s="14"/>
    </row>
    <row r="574" spans="1:12" ht="12.75">
      <c r="A574" s="14"/>
      <c r="B574" s="14"/>
      <c r="C574" s="14"/>
      <c r="D574" s="14"/>
      <c r="E574" s="14"/>
      <c r="F574" s="14"/>
      <c r="G574" s="14"/>
      <c r="H574" s="14"/>
      <c r="I574" s="14"/>
      <c r="J574" s="14"/>
      <c r="K574" s="14"/>
      <c r="L574" s="14"/>
    </row>
    <row r="575" spans="1:12" ht="12.75">
      <c r="A575" s="14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</row>
    <row r="576" spans="1:12" ht="12.75">
      <c r="A576" s="14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</row>
    <row r="577" spans="1:12" ht="12.75">
      <c r="A577" s="14"/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</row>
    <row r="578" spans="1:12" ht="12.75">
      <c r="A578" s="14"/>
      <c r="B578" s="14"/>
      <c r="C578" s="14"/>
      <c r="D578" s="14"/>
      <c r="E578" s="14"/>
      <c r="F578" s="14"/>
      <c r="G578" s="14"/>
      <c r="H578" s="14"/>
      <c r="I578" s="14"/>
      <c r="J578" s="14"/>
      <c r="K578" s="14"/>
      <c r="L578" s="14"/>
    </row>
    <row r="579" spans="1:12" ht="12.75">
      <c r="A579" s="14"/>
      <c r="B579" s="14"/>
      <c r="C579" s="14"/>
      <c r="D579" s="14"/>
      <c r="E579" s="14"/>
      <c r="F579" s="14"/>
      <c r="G579" s="14"/>
      <c r="H579" s="14"/>
      <c r="I579" s="14"/>
      <c r="J579" s="14"/>
      <c r="K579" s="14"/>
      <c r="L579" s="14"/>
    </row>
    <row r="580" spans="1:12" ht="12.75">
      <c r="A580" s="14"/>
      <c r="B580" s="14"/>
      <c r="C580" s="14"/>
      <c r="D580" s="14"/>
      <c r="E580" s="14"/>
      <c r="F580" s="14"/>
      <c r="G580" s="14"/>
      <c r="H580" s="14"/>
      <c r="I580" s="14"/>
      <c r="J580" s="14"/>
      <c r="K580" s="14"/>
      <c r="L580" s="14"/>
    </row>
    <row r="581" spans="1:12" ht="12.75">
      <c r="A581" s="14"/>
      <c r="B581" s="14"/>
      <c r="C581" s="14"/>
      <c r="D581" s="14"/>
      <c r="E581" s="14"/>
      <c r="F581" s="14"/>
      <c r="G581" s="14"/>
      <c r="H581" s="14"/>
      <c r="I581" s="14"/>
      <c r="J581" s="14"/>
      <c r="K581" s="14"/>
      <c r="L581" s="14"/>
    </row>
    <row r="582" spans="1:12" ht="12.75">
      <c r="A582" s="14"/>
      <c r="B582" s="14"/>
      <c r="C582" s="14"/>
      <c r="D582" s="14"/>
      <c r="E582" s="14"/>
      <c r="F582" s="14"/>
      <c r="G582" s="14"/>
      <c r="H582" s="14"/>
      <c r="I582" s="14"/>
      <c r="J582" s="14"/>
      <c r="K582" s="14"/>
      <c r="L582" s="14"/>
    </row>
    <row r="583" spans="1:12" ht="12.75">
      <c r="A583" s="14"/>
      <c r="B583" s="14"/>
      <c r="C583" s="14"/>
      <c r="D583" s="14"/>
      <c r="E583" s="14"/>
      <c r="F583" s="14"/>
      <c r="G583" s="14"/>
      <c r="H583" s="14"/>
      <c r="I583" s="14"/>
      <c r="J583" s="14"/>
      <c r="K583" s="14"/>
      <c r="L583" s="14"/>
    </row>
    <row r="584" spans="1:12" ht="12.75">
      <c r="A584" s="14"/>
      <c r="B584" s="14"/>
      <c r="C584" s="14"/>
      <c r="D584" s="14"/>
      <c r="E584" s="14"/>
      <c r="F584" s="14"/>
      <c r="G584" s="14"/>
      <c r="H584" s="14"/>
      <c r="I584" s="14"/>
      <c r="J584" s="14"/>
      <c r="K584" s="14"/>
      <c r="L584" s="14"/>
    </row>
    <row r="585" spans="1:12" ht="12.75">
      <c r="A585" s="14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</row>
    <row r="586" spans="1:12" ht="12.75">
      <c r="A586" s="14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</row>
    <row r="587" spans="1:12" ht="12.75">
      <c r="A587" s="14"/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</row>
    <row r="588" spans="1:12" ht="12.75">
      <c r="A588" s="14"/>
      <c r="B588" s="14"/>
      <c r="C588" s="14"/>
      <c r="D588" s="14"/>
      <c r="E588" s="14"/>
      <c r="F588" s="14"/>
      <c r="G588" s="14"/>
      <c r="H588" s="14"/>
      <c r="I588" s="14"/>
      <c r="J588" s="14"/>
      <c r="K588" s="14"/>
      <c r="L588" s="14"/>
    </row>
    <row r="589" spans="1:12" ht="12.75">
      <c r="A589" s="14"/>
      <c r="B589" s="14"/>
      <c r="C589" s="14"/>
      <c r="D589" s="14"/>
      <c r="E589" s="14"/>
      <c r="F589" s="14"/>
      <c r="G589" s="14"/>
      <c r="H589" s="14"/>
      <c r="I589" s="14"/>
      <c r="J589" s="14"/>
      <c r="K589" s="14"/>
      <c r="L589" s="14"/>
    </row>
    <row r="590" spans="1:12" ht="12.75">
      <c r="A590" s="14"/>
      <c r="B590" s="14"/>
      <c r="C590" s="14"/>
      <c r="D590" s="14"/>
      <c r="E590" s="14"/>
      <c r="F590" s="14"/>
      <c r="G590" s="14"/>
      <c r="H590" s="14"/>
      <c r="I590" s="14"/>
      <c r="J590" s="14"/>
      <c r="K590" s="14"/>
      <c r="L590" s="14"/>
    </row>
    <row r="591" spans="1:12" ht="12.75">
      <c r="A591" s="14"/>
      <c r="B591" s="14"/>
      <c r="C591" s="14"/>
      <c r="D591" s="14"/>
      <c r="E591" s="14"/>
      <c r="F591" s="14"/>
      <c r="G591" s="14"/>
      <c r="H591" s="14"/>
      <c r="I591" s="14"/>
      <c r="J591" s="14"/>
      <c r="K591" s="14"/>
      <c r="L591" s="14"/>
    </row>
    <row r="592" spans="1:12" ht="12.75">
      <c r="A592" s="14"/>
      <c r="B592" s="14"/>
      <c r="C592" s="14"/>
      <c r="D592" s="14"/>
      <c r="E592" s="14"/>
      <c r="F592" s="14"/>
      <c r="G592" s="14"/>
      <c r="H592" s="14"/>
      <c r="I592" s="14"/>
      <c r="J592" s="14"/>
      <c r="K592" s="14"/>
      <c r="L592" s="14"/>
    </row>
    <row r="593" spans="1:12" ht="12.75">
      <c r="A593" s="14"/>
      <c r="B593" s="14"/>
      <c r="C593" s="14"/>
      <c r="D593" s="14"/>
      <c r="E593" s="14"/>
      <c r="F593" s="14"/>
      <c r="G593" s="14"/>
      <c r="H593" s="14"/>
      <c r="I593" s="14"/>
      <c r="J593" s="14"/>
      <c r="K593" s="14"/>
      <c r="L593" s="14"/>
    </row>
    <row r="594" spans="1:12" ht="12.75">
      <c r="A594" s="14"/>
      <c r="B594" s="14"/>
      <c r="C594" s="14"/>
      <c r="D594" s="14"/>
      <c r="E594" s="14"/>
      <c r="F594" s="14"/>
      <c r="G594" s="14"/>
      <c r="H594" s="14"/>
      <c r="I594" s="14"/>
      <c r="J594" s="14"/>
      <c r="K594" s="14"/>
      <c r="L594" s="14"/>
    </row>
    <row r="595" spans="1:12" ht="12.75">
      <c r="A595" s="14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</row>
    <row r="596" spans="1:12" ht="12.75">
      <c r="A596" s="14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</row>
    <row r="597" spans="1:12" ht="12.75">
      <c r="A597" s="14"/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</row>
    <row r="598" spans="1:12" ht="12.75">
      <c r="A598" s="14"/>
      <c r="B598" s="14"/>
      <c r="C598" s="14"/>
      <c r="D598" s="14"/>
      <c r="E598" s="14"/>
      <c r="F598" s="14"/>
      <c r="G598" s="14"/>
      <c r="H598" s="14"/>
      <c r="I598" s="14"/>
      <c r="J598" s="14"/>
      <c r="K598" s="14"/>
      <c r="L598" s="14"/>
    </row>
    <row r="599" spans="1:12" ht="12.75">
      <c r="A599" s="14"/>
      <c r="B599" s="14"/>
      <c r="C599" s="14"/>
      <c r="D599" s="14"/>
      <c r="E599" s="14"/>
      <c r="F599" s="14"/>
      <c r="G599" s="14"/>
      <c r="H599" s="14"/>
      <c r="I599" s="14"/>
      <c r="J599" s="14"/>
      <c r="K599" s="14"/>
      <c r="L599" s="14"/>
    </row>
    <row r="600" spans="1:12" ht="12.75">
      <c r="A600" s="14"/>
      <c r="B600" s="14"/>
      <c r="C600" s="14"/>
      <c r="D600" s="14"/>
      <c r="E600" s="14"/>
      <c r="F600" s="14"/>
      <c r="G600" s="14"/>
      <c r="H600" s="14"/>
      <c r="I600" s="14"/>
      <c r="J600" s="14"/>
      <c r="K600" s="14"/>
      <c r="L600" s="14"/>
    </row>
    <row r="601" spans="1:12" ht="12.75">
      <c r="A601" s="14"/>
      <c r="B601" s="14"/>
      <c r="C601" s="14"/>
      <c r="D601" s="14"/>
      <c r="E601" s="14"/>
      <c r="F601" s="14"/>
      <c r="G601" s="14"/>
      <c r="H601" s="14"/>
      <c r="I601" s="14"/>
      <c r="J601" s="14"/>
      <c r="K601" s="14"/>
      <c r="L601" s="14"/>
    </row>
    <row r="602" spans="1:12" ht="12.75">
      <c r="A602" s="14"/>
      <c r="B602" s="14"/>
      <c r="C602" s="14"/>
      <c r="D602" s="14"/>
      <c r="E602" s="14"/>
      <c r="F602" s="14"/>
      <c r="G602" s="14"/>
      <c r="H602" s="14"/>
      <c r="I602" s="14"/>
      <c r="J602" s="14"/>
      <c r="K602" s="14"/>
      <c r="L602" s="14"/>
    </row>
    <row r="603" spans="1:12" ht="12.75">
      <c r="A603" s="14"/>
      <c r="B603" s="14"/>
      <c r="C603" s="14"/>
      <c r="D603" s="14"/>
      <c r="E603" s="14"/>
      <c r="F603" s="14"/>
      <c r="G603" s="14"/>
      <c r="H603" s="14"/>
      <c r="I603" s="14"/>
      <c r="J603" s="14"/>
      <c r="K603" s="14"/>
      <c r="L603" s="14"/>
    </row>
    <row r="604" spans="1:12" ht="12.75">
      <c r="A604" s="14"/>
      <c r="B604" s="14"/>
      <c r="C604" s="14"/>
      <c r="D604" s="14"/>
      <c r="E604" s="14"/>
      <c r="F604" s="14"/>
      <c r="G604" s="14"/>
      <c r="H604" s="14"/>
      <c r="I604" s="14"/>
      <c r="J604" s="14"/>
      <c r="K604" s="14"/>
      <c r="L604" s="14"/>
    </row>
    <row r="605" spans="1:12" ht="12.75">
      <c r="A605" s="14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</row>
    <row r="606" spans="1:12" ht="12.75">
      <c r="A606" s="14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</row>
    <row r="607" spans="1:12" ht="12.75">
      <c r="A607" s="14"/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</row>
    <row r="608" spans="1:12" ht="12.75">
      <c r="A608" s="14"/>
      <c r="B608" s="14"/>
      <c r="C608" s="14"/>
      <c r="D608" s="14"/>
      <c r="E608" s="14"/>
      <c r="F608" s="14"/>
      <c r="G608" s="14"/>
      <c r="H608" s="14"/>
      <c r="I608" s="14"/>
      <c r="J608" s="14"/>
      <c r="K608" s="14"/>
      <c r="L608" s="14"/>
    </row>
    <row r="609" spans="1:12" ht="12.75">
      <c r="A609" s="14"/>
      <c r="B609" s="14"/>
      <c r="C609" s="14"/>
      <c r="D609" s="14"/>
      <c r="E609" s="14"/>
      <c r="F609" s="14"/>
      <c r="G609" s="14"/>
      <c r="H609" s="14"/>
      <c r="I609" s="14"/>
      <c r="J609" s="14"/>
      <c r="K609" s="14"/>
      <c r="L609" s="14"/>
    </row>
    <row r="610" spans="1:12" ht="12.75">
      <c r="A610" s="14"/>
      <c r="B610" s="14"/>
      <c r="C610" s="14"/>
      <c r="D610" s="14"/>
      <c r="E610" s="14"/>
      <c r="F610" s="14"/>
      <c r="G610" s="14"/>
      <c r="H610" s="14"/>
      <c r="I610" s="14"/>
      <c r="J610" s="14"/>
      <c r="K610" s="14"/>
      <c r="L610" s="14"/>
    </row>
    <row r="611" spans="1:12" ht="12.75">
      <c r="A611" s="14"/>
      <c r="B611" s="14"/>
      <c r="C611" s="14"/>
      <c r="D611" s="14"/>
      <c r="E611" s="14"/>
      <c r="F611" s="14"/>
      <c r="G611" s="14"/>
      <c r="H611" s="14"/>
      <c r="I611" s="14"/>
      <c r="J611" s="14"/>
      <c r="K611" s="14"/>
      <c r="L611" s="14"/>
    </row>
    <row r="612" spans="1:12" ht="12.75">
      <c r="A612" s="14"/>
      <c r="B612" s="14"/>
      <c r="C612" s="14"/>
      <c r="D612" s="14"/>
      <c r="E612" s="14"/>
      <c r="F612" s="14"/>
      <c r="G612" s="14"/>
      <c r="H612" s="14"/>
      <c r="I612" s="14"/>
      <c r="J612" s="14"/>
      <c r="K612" s="14"/>
      <c r="L612" s="14"/>
    </row>
    <row r="613" spans="1:12" ht="12.75">
      <c r="A613" s="14"/>
      <c r="B613" s="14"/>
      <c r="C613" s="14"/>
      <c r="D613" s="14"/>
      <c r="E613" s="14"/>
      <c r="F613" s="14"/>
      <c r="G613" s="14"/>
      <c r="H613" s="14"/>
      <c r="I613" s="14"/>
      <c r="J613" s="14"/>
      <c r="K613" s="14"/>
      <c r="L613" s="14"/>
    </row>
    <row r="614" spans="1:12" ht="12.75">
      <c r="A614" s="14"/>
      <c r="B614" s="14"/>
      <c r="C614" s="14"/>
      <c r="D614" s="14"/>
      <c r="E614" s="14"/>
      <c r="F614" s="14"/>
      <c r="G614" s="14"/>
      <c r="H614" s="14"/>
      <c r="I614" s="14"/>
      <c r="J614" s="14"/>
      <c r="K614" s="14"/>
      <c r="L614" s="14"/>
    </row>
    <row r="615" spans="1:12" ht="12.75">
      <c r="A615" s="14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</row>
    <row r="616" spans="1:12" ht="12.75">
      <c r="A616" s="14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</row>
    <row r="617" spans="1:12" ht="12.75">
      <c r="A617" s="14"/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</row>
    <row r="618" spans="1:12" ht="12.75">
      <c r="A618" s="14"/>
      <c r="B618" s="14"/>
      <c r="C618" s="14"/>
      <c r="D618" s="14"/>
      <c r="E618" s="14"/>
      <c r="F618" s="14"/>
      <c r="G618" s="14"/>
      <c r="H618" s="14"/>
      <c r="I618" s="14"/>
      <c r="J618" s="14"/>
      <c r="K618" s="14"/>
      <c r="L618" s="14"/>
    </row>
    <row r="619" spans="1:12" ht="12.75">
      <c r="A619" s="14"/>
      <c r="B619" s="14"/>
      <c r="C619" s="14"/>
      <c r="D619" s="14"/>
      <c r="E619" s="14"/>
      <c r="F619" s="14"/>
      <c r="G619" s="14"/>
      <c r="H619" s="14"/>
      <c r="I619" s="14"/>
      <c r="J619" s="14"/>
      <c r="K619" s="14"/>
      <c r="L619" s="14"/>
    </row>
    <row r="620" spans="1:12" ht="12.75">
      <c r="A620" s="14"/>
      <c r="B620" s="14"/>
      <c r="C620" s="14"/>
      <c r="D620" s="14"/>
      <c r="E620" s="14"/>
      <c r="F620" s="14"/>
      <c r="G620" s="14"/>
      <c r="H620" s="14"/>
      <c r="I620" s="14"/>
      <c r="J620" s="14"/>
      <c r="K620" s="14"/>
      <c r="L620" s="14"/>
    </row>
    <row r="621" spans="1:12" ht="12.75">
      <c r="A621" s="14"/>
      <c r="B621" s="14"/>
      <c r="C621" s="14"/>
      <c r="D621" s="14"/>
      <c r="E621" s="14"/>
      <c r="F621" s="14"/>
      <c r="G621" s="14"/>
      <c r="H621" s="14"/>
      <c r="I621" s="14"/>
      <c r="J621" s="14"/>
      <c r="K621" s="14"/>
      <c r="L621" s="14"/>
    </row>
    <row r="622" spans="1:12" ht="12.75">
      <c r="A622" s="14"/>
      <c r="B622" s="14"/>
      <c r="C622" s="14"/>
      <c r="D622" s="14"/>
      <c r="E622" s="14"/>
      <c r="F622" s="14"/>
      <c r="G622" s="14"/>
      <c r="H622" s="14"/>
      <c r="I622" s="14"/>
      <c r="J622" s="14"/>
      <c r="K622" s="14"/>
      <c r="L622" s="14"/>
    </row>
    <row r="623" spans="1:12" ht="12.75">
      <c r="A623" s="14"/>
      <c r="B623" s="14"/>
      <c r="C623" s="14"/>
      <c r="D623" s="14"/>
      <c r="E623" s="14"/>
      <c r="F623" s="14"/>
      <c r="G623" s="14"/>
      <c r="H623" s="14"/>
      <c r="I623" s="14"/>
      <c r="J623" s="14"/>
      <c r="K623" s="14"/>
      <c r="L623" s="14"/>
    </row>
    <row r="624" spans="1:12" ht="12.75">
      <c r="A624" s="14"/>
      <c r="B624" s="14"/>
      <c r="C624" s="14"/>
      <c r="D624" s="14"/>
      <c r="E624" s="14"/>
      <c r="F624" s="14"/>
      <c r="G624" s="14"/>
      <c r="H624" s="14"/>
      <c r="I624" s="14"/>
      <c r="J624" s="14"/>
      <c r="K624" s="14"/>
      <c r="L624" s="14"/>
    </row>
    <row r="625" spans="1:12" ht="12.75">
      <c r="A625" s="14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</row>
    <row r="626" spans="1:12" ht="12.75">
      <c r="A626" s="14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</row>
    <row r="627" spans="1:12" ht="12.75">
      <c r="A627" s="14"/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</row>
    <row r="628" spans="1:12" ht="12.75">
      <c r="A628" s="14"/>
      <c r="B628" s="14"/>
      <c r="C628" s="14"/>
      <c r="D628" s="14"/>
      <c r="E628" s="14"/>
      <c r="F628" s="14"/>
      <c r="G628" s="14"/>
      <c r="H628" s="14"/>
      <c r="I628" s="14"/>
      <c r="J628" s="14"/>
      <c r="K628" s="14"/>
      <c r="L628" s="14"/>
    </row>
    <row r="629" spans="1:12" ht="12.75">
      <c r="A629" s="14"/>
      <c r="B629" s="14"/>
      <c r="C629" s="14"/>
      <c r="D629" s="14"/>
      <c r="E629" s="14"/>
      <c r="F629" s="14"/>
      <c r="G629" s="14"/>
      <c r="H629" s="14"/>
      <c r="I629" s="14"/>
      <c r="J629" s="14"/>
      <c r="K629" s="14"/>
      <c r="L629" s="14"/>
    </row>
    <row r="630" spans="1:12" ht="12.75">
      <c r="A630" s="14"/>
      <c r="B630" s="14"/>
      <c r="C630" s="14"/>
      <c r="D630" s="14"/>
      <c r="E630" s="14"/>
      <c r="F630" s="14"/>
      <c r="G630" s="14"/>
      <c r="H630" s="14"/>
      <c r="I630" s="14"/>
      <c r="J630" s="14"/>
      <c r="K630" s="14"/>
      <c r="L630" s="14"/>
    </row>
    <row r="631" spans="1:12" ht="12.75">
      <c r="A631" s="14"/>
      <c r="B631" s="14"/>
      <c r="C631" s="14"/>
      <c r="D631" s="14"/>
      <c r="E631" s="14"/>
      <c r="F631" s="14"/>
      <c r="G631" s="14"/>
      <c r="H631" s="14"/>
      <c r="I631" s="14"/>
      <c r="J631" s="14"/>
      <c r="K631" s="14"/>
      <c r="L631" s="14"/>
    </row>
    <row r="632" spans="1:12" ht="12.75">
      <c r="A632" s="14"/>
      <c r="B632" s="14"/>
      <c r="C632" s="14"/>
      <c r="D632" s="14"/>
      <c r="E632" s="14"/>
      <c r="F632" s="14"/>
      <c r="G632" s="14"/>
      <c r="H632" s="14"/>
      <c r="I632" s="14"/>
      <c r="J632" s="14"/>
      <c r="K632" s="14"/>
      <c r="L632" s="14"/>
    </row>
    <row r="633" spans="1:12" ht="12.75">
      <c r="A633" s="14"/>
      <c r="B633" s="14"/>
      <c r="C633" s="14"/>
      <c r="D633" s="14"/>
      <c r="E633" s="14"/>
      <c r="F633" s="14"/>
      <c r="G633" s="14"/>
      <c r="H633" s="14"/>
      <c r="I633" s="14"/>
      <c r="J633" s="14"/>
      <c r="K633" s="14"/>
      <c r="L633" s="14"/>
    </row>
    <row r="634" spans="1:12" ht="12.75">
      <c r="A634" s="14"/>
      <c r="B634" s="14"/>
      <c r="C634" s="14"/>
      <c r="D634" s="14"/>
      <c r="E634" s="14"/>
      <c r="F634" s="14"/>
      <c r="G634" s="14"/>
      <c r="H634" s="14"/>
      <c r="I634" s="14"/>
      <c r="J634" s="14"/>
      <c r="K634" s="14"/>
      <c r="L634" s="14"/>
    </row>
    <row r="635" spans="1:12" ht="12.75">
      <c r="A635" s="14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</row>
    <row r="636" spans="1:12" ht="12.75">
      <c r="A636" s="14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</row>
    <row r="637" spans="1:12" ht="12.75">
      <c r="A637" s="14"/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</row>
    <row r="638" spans="1:12" ht="12.75">
      <c r="A638" s="14"/>
      <c r="B638" s="14"/>
      <c r="C638" s="14"/>
      <c r="D638" s="14"/>
      <c r="E638" s="14"/>
      <c r="F638" s="14"/>
      <c r="G638" s="14"/>
      <c r="H638" s="14"/>
      <c r="I638" s="14"/>
      <c r="J638" s="14"/>
      <c r="K638" s="14"/>
      <c r="L638" s="14"/>
    </row>
    <row r="639" spans="1:12" ht="12.75">
      <c r="A639" s="14"/>
      <c r="B639" s="14"/>
      <c r="C639" s="14"/>
      <c r="D639" s="14"/>
      <c r="E639" s="14"/>
      <c r="F639" s="14"/>
      <c r="G639" s="14"/>
      <c r="H639" s="14"/>
      <c r="I639" s="14"/>
      <c r="J639" s="14"/>
      <c r="K639" s="14"/>
      <c r="L639" s="14"/>
    </row>
    <row r="640" spans="1:12" ht="12.75">
      <c r="A640" s="14"/>
      <c r="B640" s="14"/>
      <c r="C640" s="14"/>
      <c r="D640" s="14"/>
      <c r="E640" s="14"/>
      <c r="F640" s="14"/>
      <c r="G640" s="14"/>
      <c r="H640" s="14"/>
      <c r="I640" s="14"/>
      <c r="J640" s="14"/>
      <c r="K640" s="14"/>
      <c r="L640" s="14"/>
    </row>
    <row r="641" spans="1:12" ht="12.75">
      <c r="A641" s="14"/>
      <c r="B641" s="14"/>
      <c r="C641" s="14"/>
      <c r="D641" s="14"/>
      <c r="E641" s="14"/>
      <c r="F641" s="14"/>
      <c r="G641" s="14"/>
      <c r="H641" s="14"/>
      <c r="I641" s="14"/>
      <c r="J641" s="14"/>
      <c r="K641" s="14"/>
      <c r="L641" s="14"/>
    </row>
    <row r="642" spans="1:12" ht="12.75">
      <c r="A642" s="14"/>
      <c r="B642" s="14"/>
      <c r="C642" s="14"/>
      <c r="D642" s="14"/>
      <c r="E642" s="14"/>
      <c r="F642" s="14"/>
      <c r="G642" s="14"/>
      <c r="H642" s="14"/>
      <c r="I642" s="14"/>
      <c r="J642" s="14"/>
      <c r="K642" s="14"/>
      <c r="L642" s="14"/>
    </row>
    <row r="643" spans="1:12" ht="12.75">
      <c r="A643" s="14"/>
      <c r="B643" s="14"/>
      <c r="C643" s="14"/>
      <c r="D643" s="14"/>
      <c r="E643" s="14"/>
      <c r="F643" s="14"/>
      <c r="G643" s="14"/>
      <c r="H643" s="14"/>
      <c r="I643" s="14"/>
      <c r="J643" s="14"/>
      <c r="K643" s="14"/>
      <c r="L643" s="14"/>
    </row>
    <row r="644" spans="1:12" ht="12.75">
      <c r="A644" s="14"/>
      <c r="B644" s="14"/>
      <c r="C644" s="14"/>
      <c r="D644" s="14"/>
      <c r="E644" s="14"/>
      <c r="F644" s="14"/>
      <c r="G644" s="14"/>
      <c r="H644" s="14"/>
      <c r="I644" s="14"/>
      <c r="J644" s="14"/>
      <c r="K644" s="14"/>
      <c r="L644" s="14"/>
    </row>
    <row r="645" spans="1:12" ht="12.75">
      <c r="A645" s="14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</row>
    <row r="646" spans="1:12" ht="12.75">
      <c r="A646" s="14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</row>
    <row r="647" spans="1:12" ht="12.75">
      <c r="A647" s="14"/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</row>
    <row r="648" spans="1:12" ht="12.75">
      <c r="A648" s="14"/>
      <c r="B648" s="14"/>
      <c r="C648" s="14"/>
      <c r="D648" s="14"/>
      <c r="E648" s="14"/>
      <c r="F648" s="14"/>
      <c r="G648" s="14"/>
      <c r="H648" s="14"/>
      <c r="I648" s="14"/>
      <c r="J648" s="14"/>
      <c r="K648" s="14"/>
      <c r="L648" s="14"/>
    </row>
    <row r="649" spans="1:12" ht="12.75">
      <c r="A649" s="14"/>
      <c r="B649" s="14"/>
      <c r="C649" s="14"/>
      <c r="D649" s="14"/>
      <c r="E649" s="14"/>
      <c r="F649" s="14"/>
      <c r="G649" s="14"/>
      <c r="H649" s="14"/>
      <c r="I649" s="14"/>
      <c r="J649" s="14"/>
      <c r="K649" s="14"/>
      <c r="L649" s="14"/>
    </row>
    <row r="650" spans="1:12" ht="12.75">
      <c r="A650" s="14"/>
      <c r="B650" s="14"/>
      <c r="C650" s="14"/>
      <c r="D650" s="14"/>
      <c r="E650" s="14"/>
      <c r="F650" s="14"/>
      <c r="G650" s="14"/>
      <c r="H650" s="14"/>
      <c r="I650" s="14"/>
      <c r="J650" s="14"/>
      <c r="K650" s="14"/>
      <c r="L650" s="14"/>
    </row>
    <row r="651" spans="1:12" ht="12.75">
      <c r="A651" s="14"/>
      <c r="B651" s="14"/>
      <c r="C651" s="14"/>
      <c r="D651" s="14"/>
      <c r="E651" s="14"/>
      <c r="F651" s="14"/>
      <c r="G651" s="14"/>
      <c r="H651" s="14"/>
      <c r="I651" s="14"/>
      <c r="J651" s="14"/>
      <c r="K651" s="14"/>
      <c r="L651" s="14"/>
    </row>
    <row r="652" spans="1:12" ht="12.75">
      <c r="A652" s="14"/>
      <c r="B652" s="14"/>
      <c r="C652" s="14"/>
      <c r="D652" s="14"/>
      <c r="E652" s="14"/>
      <c r="F652" s="14"/>
      <c r="G652" s="14"/>
      <c r="H652" s="14"/>
      <c r="I652" s="14"/>
      <c r="J652" s="14"/>
      <c r="K652" s="14"/>
      <c r="L652" s="14"/>
    </row>
    <row r="653" spans="1:12" ht="12.75">
      <c r="A653" s="14"/>
      <c r="B653" s="14"/>
      <c r="C653" s="14"/>
      <c r="D653" s="14"/>
      <c r="E653" s="14"/>
      <c r="F653" s="14"/>
      <c r="G653" s="14"/>
      <c r="H653" s="14"/>
      <c r="I653" s="14"/>
      <c r="J653" s="14"/>
      <c r="K653" s="14"/>
      <c r="L653" s="14"/>
    </row>
    <row r="654" spans="1:12" ht="12.75">
      <c r="A654" s="14"/>
      <c r="B654" s="14"/>
      <c r="C654" s="14"/>
      <c r="D654" s="14"/>
      <c r="E654" s="14"/>
      <c r="F654" s="14"/>
      <c r="G654" s="14"/>
      <c r="H654" s="14"/>
      <c r="I654" s="14"/>
      <c r="J654" s="14"/>
      <c r="K654" s="14"/>
      <c r="L654" s="14"/>
    </row>
    <row r="655" spans="1:12" ht="12.75">
      <c r="A655" s="14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</row>
    <row r="656" spans="1:12" ht="12.75">
      <c r="A656" s="14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</row>
    <row r="657" spans="1:12" ht="12.75">
      <c r="A657" s="14"/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</row>
    <row r="658" spans="1:12" ht="12.75">
      <c r="A658" s="14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</row>
    <row r="659" spans="1:12" ht="12.75">
      <c r="A659" s="14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</row>
    <row r="660" spans="1:12" ht="12.75">
      <c r="A660" s="14"/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</row>
    <row r="661" spans="1:12" ht="12.75">
      <c r="A661" s="14"/>
      <c r="B661" s="14"/>
      <c r="C661" s="14"/>
      <c r="D661" s="14"/>
      <c r="E661" s="14"/>
      <c r="F661" s="14"/>
      <c r="G661" s="14"/>
      <c r="H661" s="14"/>
      <c r="I661" s="14"/>
      <c r="J661" s="14"/>
      <c r="K661" s="14"/>
      <c r="L661" s="14"/>
    </row>
    <row r="662" spans="1:12" ht="12.75">
      <c r="A662" s="14"/>
      <c r="B662" s="14"/>
      <c r="C662" s="14"/>
      <c r="D662" s="14"/>
      <c r="E662" s="14"/>
      <c r="F662" s="14"/>
      <c r="G662" s="14"/>
      <c r="H662" s="14"/>
      <c r="I662" s="14"/>
      <c r="J662" s="14"/>
      <c r="K662" s="14"/>
      <c r="L662" s="14"/>
    </row>
    <row r="663" spans="1:12" ht="12.75">
      <c r="A663" s="14"/>
      <c r="B663" s="14"/>
      <c r="C663" s="14"/>
      <c r="D663" s="14"/>
      <c r="E663" s="14"/>
      <c r="F663" s="14"/>
      <c r="G663" s="14"/>
      <c r="H663" s="14"/>
      <c r="I663" s="14"/>
      <c r="J663" s="14"/>
      <c r="K663" s="14"/>
      <c r="L663" s="14"/>
    </row>
    <row r="664" spans="1:12" ht="12.75">
      <c r="A664" s="14"/>
      <c r="B664" s="14"/>
      <c r="C664" s="14"/>
      <c r="D664" s="14"/>
      <c r="E664" s="14"/>
      <c r="F664" s="14"/>
      <c r="G664" s="14"/>
      <c r="H664" s="14"/>
      <c r="I664" s="14"/>
      <c r="J664" s="14"/>
      <c r="K664" s="14"/>
      <c r="L664" s="14"/>
    </row>
    <row r="665" spans="1:12" ht="12.75">
      <c r="A665" s="14"/>
      <c r="B665" s="14"/>
      <c r="C665" s="14"/>
      <c r="D665" s="14"/>
      <c r="E665" s="14"/>
      <c r="F665" s="14"/>
      <c r="G665" s="14"/>
      <c r="H665" s="14"/>
      <c r="I665" s="14"/>
      <c r="J665" s="14"/>
      <c r="K665" s="14"/>
      <c r="L665" s="14"/>
    </row>
    <row r="666" spans="1:12" ht="12.75">
      <c r="A666" s="14"/>
      <c r="B666" s="14"/>
      <c r="C666" s="14"/>
      <c r="D666" s="14"/>
      <c r="E666" s="14"/>
      <c r="F666" s="14"/>
      <c r="G666" s="14"/>
      <c r="H666" s="14"/>
      <c r="I666" s="14"/>
      <c r="J666" s="14"/>
      <c r="K666" s="14"/>
      <c r="L666" s="14"/>
    </row>
    <row r="667" spans="1:12" ht="12.75">
      <c r="A667" s="14"/>
      <c r="B667" s="14"/>
      <c r="C667" s="14"/>
      <c r="D667" s="14"/>
      <c r="E667" s="14"/>
      <c r="F667" s="14"/>
      <c r="G667" s="14"/>
      <c r="H667" s="14"/>
      <c r="I667" s="14"/>
      <c r="J667" s="14"/>
      <c r="K667" s="14"/>
      <c r="L667" s="14"/>
    </row>
    <row r="668" spans="1:12" ht="12.75">
      <c r="A668" s="14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</row>
    <row r="669" spans="1:12" ht="12.75">
      <c r="A669" s="14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</row>
    <row r="670" spans="1:12" ht="12.75">
      <c r="A670" s="14"/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</row>
    <row r="671" spans="1:12" ht="12.75">
      <c r="A671" s="14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</row>
    <row r="672" spans="1:12" ht="12.75">
      <c r="A672" s="14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</row>
    <row r="673" spans="1:12" ht="12.75">
      <c r="A673" s="14"/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</row>
    <row r="674" spans="1:12" ht="12.75">
      <c r="A674" s="14"/>
      <c r="B674" s="14"/>
      <c r="C674" s="14"/>
      <c r="D674" s="14"/>
      <c r="E674" s="14"/>
      <c r="F674" s="14"/>
      <c r="G674" s="14"/>
      <c r="H674" s="14"/>
      <c r="I674" s="14"/>
      <c r="J674" s="14"/>
      <c r="K674" s="14"/>
      <c r="L674" s="14"/>
    </row>
    <row r="675" spans="1:12" ht="12.75">
      <c r="A675" s="14"/>
      <c r="B675" s="14"/>
      <c r="C675" s="14"/>
      <c r="D675" s="14"/>
      <c r="E675" s="14"/>
      <c r="F675" s="14"/>
      <c r="G675" s="14"/>
      <c r="H675" s="14"/>
      <c r="I675" s="14"/>
      <c r="J675" s="14"/>
      <c r="K675" s="14"/>
      <c r="L675" s="14"/>
    </row>
    <row r="676" spans="1:12" ht="12.75">
      <c r="A676" s="14"/>
      <c r="B676" s="14"/>
      <c r="C676" s="14"/>
      <c r="D676" s="14"/>
      <c r="E676" s="14"/>
      <c r="F676" s="14"/>
      <c r="G676" s="14"/>
      <c r="H676" s="14"/>
      <c r="I676" s="14"/>
      <c r="J676" s="14"/>
      <c r="K676" s="14"/>
      <c r="L676" s="14"/>
    </row>
    <row r="677" spans="1:12" ht="12.75">
      <c r="A677" s="14"/>
      <c r="B677" s="14"/>
      <c r="C677" s="14"/>
      <c r="D677" s="14"/>
      <c r="E677" s="14"/>
      <c r="F677" s="14"/>
      <c r="G677" s="14"/>
      <c r="H677" s="14"/>
      <c r="I677" s="14"/>
      <c r="J677" s="14"/>
      <c r="K677" s="14"/>
      <c r="L677" s="14"/>
    </row>
    <row r="678" spans="1:12" ht="12.75">
      <c r="A678" s="14"/>
      <c r="B678" s="14"/>
      <c r="C678" s="14"/>
      <c r="D678" s="14"/>
      <c r="E678" s="14"/>
      <c r="F678" s="14"/>
      <c r="G678" s="14"/>
      <c r="H678" s="14"/>
      <c r="I678" s="14"/>
      <c r="J678" s="14"/>
      <c r="K678" s="14"/>
      <c r="L678" s="14"/>
    </row>
    <row r="679" spans="1:12" ht="12.75">
      <c r="A679" s="14"/>
      <c r="B679" s="14"/>
      <c r="C679" s="14"/>
      <c r="D679" s="14"/>
      <c r="E679" s="14"/>
      <c r="F679" s="14"/>
      <c r="G679" s="14"/>
      <c r="H679" s="14"/>
      <c r="I679" s="14"/>
      <c r="J679" s="14"/>
      <c r="K679" s="14"/>
      <c r="L679" s="14"/>
    </row>
    <row r="680" spans="1:12" ht="12.75">
      <c r="A680" s="14"/>
      <c r="B680" s="14"/>
      <c r="C680" s="14"/>
      <c r="D680" s="14"/>
      <c r="E680" s="14"/>
      <c r="F680" s="14"/>
      <c r="G680" s="14"/>
      <c r="H680" s="14"/>
      <c r="I680" s="14"/>
      <c r="J680" s="14"/>
      <c r="K680" s="14"/>
      <c r="L680" s="14"/>
    </row>
    <row r="681" spans="1:12" ht="12.75">
      <c r="A681" s="14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</row>
    <row r="682" spans="1:12" ht="12.75">
      <c r="A682" s="14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</row>
    <row r="683" spans="1:12" ht="12.75">
      <c r="A683" s="14"/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</row>
    <row r="684" spans="1:12" ht="12.75">
      <c r="A684" s="14"/>
      <c r="B684" s="14"/>
      <c r="C684" s="14"/>
      <c r="D684" s="14"/>
      <c r="E684" s="14"/>
      <c r="F684" s="14"/>
      <c r="G684" s="14"/>
      <c r="H684" s="14"/>
      <c r="I684" s="14"/>
      <c r="J684" s="14"/>
      <c r="K684" s="14"/>
      <c r="L684" s="14"/>
    </row>
    <row r="685" spans="1:12" ht="12.75">
      <c r="A685" s="14"/>
      <c r="B685" s="14"/>
      <c r="C685" s="14"/>
      <c r="D685" s="14"/>
      <c r="E685" s="14"/>
      <c r="F685" s="14"/>
      <c r="G685" s="14"/>
      <c r="H685" s="14"/>
      <c r="I685" s="14"/>
      <c r="J685" s="14"/>
      <c r="K685" s="14"/>
      <c r="L685" s="14"/>
    </row>
    <row r="686" spans="1:12" ht="12.75">
      <c r="A686" s="14"/>
      <c r="B686" s="14"/>
      <c r="C686" s="14"/>
      <c r="D686" s="14"/>
      <c r="E686" s="14"/>
      <c r="F686" s="14"/>
      <c r="G686" s="14"/>
      <c r="H686" s="14"/>
      <c r="I686" s="14"/>
      <c r="J686" s="14"/>
      <c r="K686" s="14"/>
      <c r="L686" s="14"/>
    </row>
    <row r="687" spans="1:12" ht="12.75">
      <c r="A687" s="14"/>
      <c r="B687" s="14"/>
      <c r="C687" s="14"/>
      <c r="D687" s="14"/>
      <c r="E687" s="14"/>
      <c r="F687" s="14"/>
      <c r="G687" s="14"/>
      <c r="H687" s="14"/>
      <c r="I687" s="14"/>
      <c r="J687" s="14"/>
      <c r="K687" s="14"/>
      <c r="L687" s="14"/>
    </row>
    <row r="688" spans="1:12" ht="12.75">
      <c r="A688" s="14"/>
      <c r="B688" s="14"/>
      <c r="C688" s="14"/>
      <c r="D688" s="14"/>
      <c r="E688" s="14"/>
      <c r="F688" s="14"/>
      <c r="G688" s="14"/>
      <c r="H688" s="14"/>
      <c r="I688" s="14"/>
      <c r="J688" s="14"/>
      <c r="K688" s="14"/>
      <c r="L688" s="14"/>
    </row>
    <row r="689" spans="1:12" ht="12.75">
      <c r="A689" s="14"/>
      <c r="B689" s="14"/>
      <c r="C689" s="14"/>
      <c r="D689" s="14"/>
      <c r="E689" s="14"/>
      <c r="F689" s="14"/>
      <c r="G689" s="14"/>
      <c r="H689" s="14"/>
      <c r="I689" s="14"/>
      <c r="J689" s="14"/>
      <c r="K689" s="14"/>
      <c r="L689" s="14"/>
    </row>
    <row r="690" spans="1:12" ht="12.75">
      <c r="A690" s="14"/>
      <c r="B690" s="14"/>
      <c r="C690" s="14"/>
      <c r="D690" s="14"/>
      <c r="E690" s="14"/>
      <c r="F690" s="14"/>
      <c r="G690" s="14"/>
      <c r="H690" s="14"/>
      <c r="I690" s="14"/>
      <c r="J690" s="14"/>
      <c r="K690" s="14"/>
      <c r="L690" s="14"/>
    </row>
    <row r="691" spans="1:12" ht="12.75">
      <c r="A691" s="14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</row>
    <row r="692" spans="1:12" ht="12.75">
      <c r="A692" s="14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</row>
    <row r="693" spans="1:12" ht="12.75">
      <c r="A693" s="14"/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</row>
    <row r="694" spans="1:12" ht="12.75">
      <c r="A694" s="14"/>
      <c r="B694" s="14"/>
      <c r="C694" s="14"/>
      <c r="D694" s="14"/>
      <c r="E694" s="14"/>
      <c r="F694" s="14"/>
      <c r="G694" s="14"/>
      <c r="H694" s="14"/>
      <c r="I694" s="14"/>
      <c r="J694" s="14"/>
      <c r="K694" s="14"/>
      <c r="L694" s="14"/>
    </row>
    <row r="695" spans="1:12" ht="12.75">
      <c r="A695" s="14"/>
      <c r="B695" s="14"/>
      <c r="C695" s="14"/>
      <c r="D695" s="14"/>
      <c r="E695" s="14"/>
      <c r="F695" s="14"/>
      <c r="G695" s="14"/>
      <c r="H695" s="14"/>
      <c r="I695" s="14"/>
      <c r="J695" s="14"/>
      <c r="K695" s="14"/>
      <c r="L695" s="14"/>
    </row>
    <row r="696" spans="1:12" ht="12.75">
      <c r="A696" s="14"/>
      <c r="B696" s="14"/>
      <c r="C696" s="14"/>
      <c r="D696" s="14"/>
      <c r="E696" s="14"/>
      <c r="F696" s="14"/>
      <c r="G696" s="14"/>
      <c r="H696" s="14"/>
      <c r="I696" s="14"/>
      <c r="J696" s="14"/>
      <c r="K696" s="14"/>
      <c r="L696" s="14"/>
    </row>
    <row r="697" spans="1:12" ht="12.75">
      <c r="A697" s="14"/>
      <c r="B697" s="14"/>
      <c r="C697" s="14"/>
      <c r="D697" s="14"/>
      <c r="E697" s="14"/>
      <c r="F697" s="14"/>
      <c r="G697" s="14"/>
      <c r="H697" s="14"/>
      <c r="I697" s="14"/>
      <c r="J697" s="14"/>
      <c r="K697" s="14"/>
      <c r="L697" s="14"/>
    </row>
    <row r="698" spans="1:12" ht="12.75">
      <c r="A698" s="14"/>
      <c r="B698" s="14"/>
      <c r="C698" s="14"/>
      <c r="D698" s="14"/>
      <c r="E698" s="14"/>
      <c r="F698" s="14"/>
      <c r="G698" s="14"/>
      <c r="H698" s="14"/>
      <c r="I698" s="14"/>
      <c r="J698" s="14"/>
      <c r="K698" s="14"/>
      <c r="L698" s="14"/>
    </row>
    <row r="699" spans="1:12" ht="12.75">
      <c r="A699" s="14"/>
      <c r="B699" s="14"/>
      <c r="C699" s="14"/>
      <c r="D699" s="14"/>
      <c r="E699" s="14"/>
      <c r="F699" s="14"/>
      <c r="G699" s="14"/>
      <c r="H699" s="14"/>
      <c r="I699" s="14"/>
      <c r="J699" s="14"/>
      <c r="K699" s="14"/>
      <c r="L699" s="14"/>
    </row>
    <row r="700" spans="1:12" ht="12.75">
      <c r="A700" s="14"/>
      <c r="B700" s="14"/>
      <c r="C700" s="14"/>
      <c r="D700" s="14"/>
      <c r="E700" s="14"/>
      <c r="F700" s="14"/>
      <c r="G700" s="14"/>
      <c r="H700" s="14"/>
      <c r="I700" s="14"/>
      <c r="J700" s="14"/>
      <c r="K700" s="14"/>
      <c r="L700" s="14"/>
    </row>
    <row r="701" spans="1:12" ht="12.75">
      <c r="A701" s="14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</row>
    <row r="702" spans="1:12" ht="12.75">
      <c r="A702" s="14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</row>
    <row r="703" spans="1:12" ht="12.75">
      <c r="A703" s="14"/>
      <c r="B703" s="14"/>
      <c r="C703" s="14"/>
      <c r="D703" s="14"/>
      <c r="E703" s="14"/>
      <c r="F703" s="14"/>
      <c r="G703" s="14"/>
      <c r="H703" s="14"/>
      <c r="I703" s="14"/>
      <c r="J703" s="14"/>
      <c r="K703" s="14"/>
      <c r="L703" s="14"/>
    </row>
    <row r="704" spans="1:12" ht="12.75">
      <c r="A704" s="14"/>
      <c r="B704" s="14"/>
      <c r="C704" s="14"/>
      <c r="D704" s="14"/>
      <c r="E704" s="14"/>
      <c r="F704" s="14"/>
      <c r="G704" s="14"/>
      <c r="H704" s="14"/>
      <c r="I704" s="14"/>
      <c r="J704" s="14"/>
      <c r="K704" s="14"/>
      <c r="L704" s="14"/>
    </row>
    <row r="705" spans="1:12" ht="12.75">
      <c r="A705" s="14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</row>
    <row r="706" spans="1:12" ht="12.75">
      <c r="A706" s="14"/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</row>
    <row r="707" spans="1:12" ht="12.75">
      <c r="A707" s="14"/>
      <c r="B707" s="14"/>
      <c r="C707" s="14"/>
      <c r="D707" s="14"/>
      <c r="E707" s="14"/>
      <c r="F707" s="14"/>
      <c r="G707" s="14"/>
      <c r="H707" s="14"/>
      <c r="I707" s="14"/>
      <c r="J707" s="14"/>
      <c r="K707" s="14"/>
      <c r="L707" s="14"/>
    </row>
    <row r="708" spans="1:12" ht="12.75">
      <c r="A708" s="14"/>
      <c r="B708" s="14"/>
      <c r="C708" s="14"/>
      <c r="D708" s="14"/>
      <c r="E708" s="14"/>
      <c r="F708" s="14"/>
      <c r="G708" s="14"/>
      <c r="H708" s="14"/>
      <c r="I708" s="14"/>
      <c r="J708" s="14"/>
      <c r="K708" s="14"/>
      <c r="L708" s="14"/>
    </row>
    <row r="709" spans="1:12" ht="12.75">
      <c r="A709" s="14"/>
      <c r="B709" s="14"/>
      <c r="C709" s="14"/>
      <c r="D709" s="14"/>
      <c r="E709" s="14"/>
      <c r="F709" s="14"/>
      <c r="G709" s="14"/>
      <c r="H709" s="14"/>
      <c r="I709" s="14"/>
      <c r="J709" s="14"/>
      <c r="K709" s="14"/>
      <c r="L709" s="14"/>
    </row>
    <row r="710" spans="1:12" ht="12.75">
      <c r="A710" s="14"/>
      <c r="B710" s="14"/>
      <c r="C710" s="14"/>
      <c r="D710" s="14"/>
      <c r="E710" s="14"/>
      <c r="F710" s="14"/>
      <c r="G710" s="14"/>
      <c r="H710" s="14"/>
      <c r="I710" s="14"/>
      <c r="J710" s="14"/>
      <c r="K710" s="14"/>
      <c r="L710" s="14"/>
    </row>
    <row r="711" spans="1:12" ht="12.75">
      <c r="A711" s="14"/>
      <c r="B711" s="14"/>
      <c r="C711" s="14"/>
      <c r="D711" s="14"/>
      <c r="E711" s="14"/>
      <c r="F711" s="14"/>
      <c r="G711" s="14"/>
      <c r="H711" s="14"/>
      <c r="I711" s="14"/>
      <c r="J711" s="14"/>
      <c r="K711" s="14"/>
      <c r="L711" s="14"/>
    </row>
    <row r="712" spans="1:12" ht="12.75">
      <c r="A712" s="14"/>
      <c r="B712" s="14"/>
      <c r="C712" s="14"/>
      <c r="D712" s="14"/>
      <c r="E712" s="14"/>
      <c r="F712" s="14"/>
      <c r="G712" s="14"/>
      <c r="H712" s="14"/>
      <c r="I712" s="14"/>
      <c r="J712" s="14"/>
      <c r="K712" s="14"/>
      <c r="L712" s="14"/>
    </row>
    <row r="713" spans="1:12" ht="12.75">
      <c r="A713" s="14"/>
      <c r="B713" s="14"/>
      <c r="C713" s="14"/>
      <c r="D713" s="14"/>
      <c r="E713" s="14"/>
      <c r="F713" s="14"/>
      <c r="G713" s="14"/>
      <c r="H713" s="14"/>
      <c r="I713" s="14"/>
      <c r="J713" s="14"/>
      <c r="K713" s="14"/>
      <c r="L713" s="14"/>
    </row>
    <row r="714" spans="1:12" ht="12.75">
      <c r="A714" s="14"/>
      <c r="B714" s="14"/>
      <c r="C714" s="14"/>
      <c r="D714" s="14"/>
      <c r="E714" s="14"/>
      <c r="F714" s="14"/>
      <c r="G714" s="14"/>
      <c r="H714" s="14"/>
      <c r="I714" s="14"/>
      <c r="J714" s="14"/>
      <c r="K714" s="14"/>
      <c r="L714" s="14"/>
    </row>
    <row r="715" spans="1:12" ht="12.75">
      <c r="A715" s="14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</row>
    <row r="716" spans="1:12" ht="12.75">
      <c r="A716" s="14"/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</row>
    <row r="717" spans="1:12" ht="12.75">
      <c r="A717" s="14"/>
      <c r="B717" s="14"/>
      <c r="C717" s="14"/>
      <c r="D717" s="14"/>
      <c r="E717" s="14"/>
      <c r="F717" s="14"/>
      <c r="G717" s="14"/>
      <c r="H717" s="14"/>
      <c r="I717" s="14"/>
      <c r="J717" s="14"/>
      <c r="K717" s="14"/>
      <c r="L717" s="14"/>
    </row>
    <row r="718" spans="1:12" ht="12.75">
      <c r="A718" s="14"/>
      <c r="B718" s="14"/>
      <c r="C718" s="14"/>
      <c r="D718" s="14"/>
      <c r="E718" s="14"/>
      <c r="F718" s="14"/>
      <c r="G718" s="14"/>
      <c r="H718" s="14"/>
      <c r="I718" s="14"/>
      <c r="J718" s="14"/>
      <c r="K718" s="14"/>
      <c r="L718" s="14"/>
    </row>
    <row r="719" spans="1:12" ht="12.75">
      <c r="A719" s="14"/>
      <c r="B719" s="14"/>
      <c r="C719" s="14"/>
      <c r="D719" s="14"/>
      <c r="E719" s="14"/>
      <c r="F719" s="14"/>
      <c r="G719" s="14"/>
      <c r="H719" s="14"/>
      <c r="I719" s="14"/>
      <c r="J719" s="14"/>
      <c r="K719" s="14"/>
      <c r="L719" s="14"/>
    </row>
    <row r="720" spans="1:12" ht="12.75">
      <c r="A720" s="14"/>
      <c r="B720" s="14"/>
      <c r="C720" s="14"/>
      <c r="D720" s="14"/>
      <c r="E720" s="14"/>
      <c r="F720" s="14"/>
      <c r="G720" s="14"/>
      <c r="H720" s="14"/>
      <c r="I720" s="14"/>
      <c r="J720" s="14"/>
      <c r="K720" s="14"/>
      <c r="L720" s="14"/>
    </row>
    <row r="721" spans="1:12" ht="12.75">
      <c r="A721" s="14"/>
      <c r="B721" s="14"/>
      <c r="C721" s="14"/>
      <c r="D721" s="14"/>
      <c r="E721" s="14"/>
      <c r="F721" s="14"/>
      <c r="G721" s="14"/>
      <c r="H721" s="14"/>
      <c r="I721" s="14"/>
      <c r="J721" s="14"/>
      <c r="K721" s="14"/>
      <c r="L721" s="14"/>
    </row>
    <row r="722" spans="1:12" ht="12.75">
      <c r="A722" s="14"/>
      <c r="B722" s="14"/>
      <c r="C722" s="14"/>
      <c r="D722" s="14"/>
      <c r="E722" s="14"/>
      <c r="F722" s="14"/>
      <c r="G722" s="14"/>
      <c r="H722" s="14"/>
      <c r="I722" s="14"/>
      <c r="J722" s="14"/>
      <c r="K722" s="14"/>
      <c r="L722" s="14"/>
    </row>
    <row r="723" spans="1:12" ht="12.75">
      <c r="A723" s="14"/>
      <c r="B723" s="14"/>
      <c r="C723" s="14"/>
      <c r="D723" s="14"/>
      <c r="E723" s="14"/>
      <c r="F723" s="14"/>
      <c r="G723" s="14"/>
      <c r="H723" s="14"/>
      <c r="I723" s="14"/>
      <c r="J723" s="14"/>
      <c r="K723" s="14"/>
      <c r="L723" s="14"/>
    </row>
    <row r="724" spans="1:12" ht="12.75">
      <c r="A724" s="14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</row>
    <row r="725" spans="1:12" ht="12.75">
      <c r="A725" s="14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</row>
    <row r="726" spans="1:12" ht="12.75">
      <c r="A726" s="14"/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</row>
    <row r="727" spans="1:12" ht="12.75">
      <c r="A727" s="14"/>
      <c r="B727" s="14"/>
      <c r="C727" s="14"/>
      <c r="D727" s="14"/>
      <c r="E727" s="14"/>
      <c r="F727" s="14"/>
      <c r="G727" s="14"/>
      <c r="H727" s="14"/>
      <c r="I727" s="14"/>
      <c r="J727" s="14"/>
      <c r="K727" s="14"/>
      <c r="L727" s="14"/>
    </row>
    <row r="728" spans="1:12" ht="12.75">
      <c r="A728" s="14"/>
      <c r="B728" s="14"/>
      <c r="C728" s="14"/>
      <c r="D728" s="14"/>
      <c r="E728" s="14"/>
      <c r="F728" s="14"/>
      <c r="G728" s="14"/>
      <c r="H728" s="14"/>
      <c r="I728" s="14"/>
      <c r="J728" s="14"/>
      <c r="K728" s="14"/>
      <c r="L728" s="14"/>
    </row>
    <row r="729" spans="1:12" ht="12.75">
      <c r="A729" s="14"/>
      <c r="B729" s="14"/>
      <c r="C729" s="14"/>
      <c r="D729" s="14"/>
      <c r="E729" s="14"/>
      <c r="F729" s="14"/>
      <c r="G729" s="14"/>
      <c r="H729" s="14"/>
      <c r="I729" s="14"/>
      <c r="J729" s="14"/>
      <c r="K729" s="14"/>
      <c r="L729" s="14"/>
    </row>
    <row r="730" spans="1:12" ht="12.75">
      <c r="A730" s="14"/>
      <c r="B730" s="14"/>
      <c r="C730" s="14"/>
      <c r="D730" s="14"/>
      <c r="E730" s="14"/>
      <c r="F730" s="14"/>
      <c r="G730" s="14"/>
      <c r="H730" s="14"/>
      <c r="I730" s="14"/>
      <c r="J730" s="14"/>
      <c r="K730" s="14"/>
      <c r="L730" s="14"/>
    </row>
    <row r="731" spans="1:12" ht="12.75">
      <c r="A731" s="14"/>
      <c r="B731" s="14"/>
      <c r="C731" s="14"/>
      <c r="D731" s="14"/>
      <c r="E731" s="14"/>
      <c r="F731" s="14"/>
      <c r="G731" s="14"/>
      <c r="H731" s="14"/>
      <c r="I731" s="14"/>
      <c r="J731" s="14"/>
      <c r="K731" s="14"/>
      <c r="L731" s="14"/>
    </row>
    <row r="732" spans="1:12" ht="12.75">
      <c r="A732" s="14"/>
      <c r="B732" s="14"/>
      <c r="C732" s="14"/>
      <c r="D732" s="14"/>
      <c r="E732" s="14"/>
      <c r="F732" s="14"/>
      <c r="G732" s="14"/>
      <c r="H732" s="14"/>
      <c r="I732" s="14"/>
      <c r="J732" s="14"/>
      <c r="K732" s="14"/>
      <c r="L732" s="14"/>
    </row>
    <row r="733" spans="1:12" ht="12.75">
      <c r="A733" s="14"/>
      <c r="B733" s="14"/>
      <c r="C733" s="14"/>
      <c r="D733" s="14"/>
      <c r="E733" s="14"/>
      <c r="F733" s="14"/>
      <c r="G733" s="14"/>
      <c r="H733" s="14"/>
      <c r="I733" s="14"/>
      <c r="J733" s="14"/>
      <c r="K733" s="14"/>
      <c r="L733" s="14"/>
    </row>
    <row r="734" spans="1:12" ht="12.75">
      <c r="A734" s="14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</row>
    <row r="735" spans="1:12" ht="12.75">
      <c r="A735" s="14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</row>
    <row r="736" spans="1:12" ht="12.75">
      <c r="A736" s="14"/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</row>
    <row r="737" spans="1:12" ht="12.75">
      <c r="A737" s="14"/>
      <c r="B737" s="14"/>
      <c r="C737" s="14"/>
      <c r="D737" s="14"/>
      <c r="E737" s="14"/>
      <c r="F737" s="14"/>
      <c r="G737" s="14"/>
      <c r="H737" s="14"/>
      <c r="I737" s="14"/>
      <c r="J737" s="14"/>
      <c r="K737" s="14"/>
      <c r="L737" s="14"/>
    </row>
    <row r="738" spans="1:12" ht="12.75">
      <c r="A738" s="14"/>
      <c r="B738" s="14"/>
      <c r="C738" s="14"/>
      <c r="D738" s="14"/>
      <c r="E738" s="14"/>
      <c r="F738" s="14"/>
      <c r="G738" s="14"/>
      <c r="H738" s="14"/>
      <c r="I738" s="14"/>
      <c r="J738" s="14"/>
      <c r="K738" s="14"/>
      <c r="L738" s="14"/>
    </row>
    <row r="739" spans="1:12" ht="12.75">
      <c r="A739" s="14"/>
      <c r="B739" s="14"/>
      <c r="C739" s="14"/>
      <c r="D739" s="14"/>
      <c r="E739" s="14"/>
      <c r="F739" s="14"/>
      <c r="G739" s="14"/>
      <c r="H739" s="14"/>
      <c r="I739" s="14"/>
      <c r="J739" s="14"/>
      <c r="K739" s="14"/>
      <c r="L739" s="14"/>
    </row>
    <row r="740" spans="1:12" ht="12.75">
      <c r="A740" s="14"/>
      <c r="B740" s="14"/>
      <c r="C740" s="14"/>
      <c r="D740" s="14"/>
      <c r="E740" s="14"/>
      <c r="F740" s="14"/>
      <c r="G740" s="14"/>
      <c r="H740" s="14"/>
      <c r="I740" s="14"/>
      <c r="J740" s="14"/>
      <c r="K740" s="14"/>
      <c r="L740" s="14"/>
    </row>
    <row r="741" spans="1:12" ht="12.75">
      <c r="A741" s="14"/>
      <c r="B741" s="14"/>
      <c r="C741" s="14"/>
      <c r="D741" s="14"/>
      <c r="E741" s="14"/>
      <c r="F741" s="14"/>
      <c r="G741" s="14"/>
      <c r="H741" s="14"/>
      <c r="I741" s="14"/>
      <c r="J741" s="14"/>
      <c r="K741" s="14"/>
      <c r="L741" s="14"/>
    </row>
    <row r="742" spans="1:12" ht="12.75">
      <c r="A742" s="14"/>
      <c r="B742" s="14"/>
      <c r="C742" s="14"/>
      <c r="D742" s="14"/>
      <c r="E742" s="14"/>
      <c r="F742" s="14"/>
      <c r="G742" s="14"/>
      <c r="H742" s="14"/>
      <c r="I742" s="14"/>
      <c r="J742" s="14"/>
      <c r="K742" s="14"/>
      <c r="L742" s="14"/>
    </row>
    <row r="743" spans="1:12" ht="12.75">
      <c r="A743" s="14"/>
      <c r="B743" s="14"/>
      <c r="C743" s="14"/>
      <c r="D743" s="14"/>
      <c r="E743" s="14"/>
      <c r="F743" s="14"/>
      <c r="G743" s="14"/>
      <c r="H743" s="14"/>
      <c r="I743" s="14"/>
      <c r="J743" s="14"/>
      <c r="K743" s="14"/>
      <c r="L743" s="14"/>
    </row>
    <row r="744" spans="1:12" ht="12.75">
      <c r="A744" s="14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</row>
    <row r="745" spans="1:12" ht="12.75">
      <c r="A745" s="14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</row>
    <row r="746" spans="1:12" ht="12.75">
      <c r="A746" s="14"/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</row>
    <row r="747" spans="1:12" ht="12.75">
      <c r="A747" s="14"/>
      <c r="B747" s="14"/>
      <c r="C747" s="14"/>
      <c r="D747" s="14"/>
      <c r="E747" s="14"/>
      <c r="F747" s="14"/>
      <c r="G747" s="14"/>
      <c r="H747" s="14"/>
      <c r="I747" s="14"/>
      <c r="J747" s="14"/>
      <c r="K747" s="14"/>
      <c r="L747" s="14"/>
    </row>
    <row r="748" spans="1:12" ht="12.75">
      <c r="A748" s="14"/>
      <c r="B748" s="14"/>
      <c r="C748" s="14"/>
      <c r="D748" s="14"/>
      <c r="E748" s="14"/>
      <c r="F748" s="14"/>
      <c r="G748" s="14"/>
      <c r="H748" s="14"/>
      <c r="I748" s="14"/>
      <c r="J748" s="14"/>
      <c r="K748" s="14"/>
      <c r="L748" s="14"/>
    </row>
    <row r="749" spans="1:12" ht="12.75">
      <c r="A749" s="14"/>
      <c r="B749" s="14"/>
      <c r="C749" s="14"/>
      <c r="D749" s="14"/>
      <c r="E749" s="14"/>
      <c r="F749" s="14"/>
      <c r="G749" s="14"/>
      <c r="H749" s="14"/>
      <c r="I749" s="14"/>
      <c r="J749" s="14"/>
      <c r="K749" s="14"/>
      <c r="L749" s="14"/>
    </row>
    <row r="750" spans="1:12" ht="12.75">
      <c r="A750" s="14"/>
      <c r="B750" s="14"/>
      <c r="C750" s="14"/>
      <c r="D750" s="14"/>
      <c r="E750" s="14"/>
      <c r="F750" s="14"/>
      <c r="G750" s="14"/>
      <c r="H750" s="14"/>
      <c r="I750" s="14"/>
      <c r="J750" s="14"/>
      <c r="K750" s="14"/>
      <c r="L750" s="14"/>
    </row>
    <row r="751" spans="1:12" ht="12.75">
      <c r="A751" s="14"/>
      <c r="B751" s="14"/>
      <c r="C751" s="14"/>
      <c r="D751" s="14"/>
      <c r="E751" s="14"/>
      <c r="F751" s="14"/>
      <c r="G751" s="14"/>
      <c r="H751" s="14"/>
      <c r="I751" s="14"/>
      <c r="J751" s="14"/>
      <c r="K751" s="14"/>
      <c r="L751" s="14"/>
    </row>
    <row r="752" spans="1:12" ht="12.75">
      <c r="A752" s="14"/>
      <c r="B752" s="14"/>
      <c r="C752" s="14"/>
      <c r="D752" s="14"/>
      <c r="E752" s="14"/>
      <c r="F752" s="14"/>
      <c r="G752" s="14"/>
      <c r="H752" s="14"/>
      <c r="I752" s="14"/>
      <c r="J752" s="14"/>
      <c r="K752" s="14"/>
      <c r="L752" s="14"/>
    </row>
    <row r="753" spans="1:12" ht="12.75">
      <c r="A753" s="14"/>
      <c r="B753" s="14"/>
      <c r="C753" s="14"/>
      <c r="D753" s="14"/>
      <c r="E753" s="14"/>
      <c r="F753" s="14"/>
      <c r="G753" s="14"/>
      <c r="H753" s="14"/>
      <c r="I753" s="14"/>
      <c r="J753" s="14"/>
      <c r="K753" s="14"/>
      <c r="L753" s="14"/>
    </row>
    <row r="754" spans="1:12" ht="12.75">
      <c r="A754" s="14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</row>
    <row r="755" spans="1:12" ht="12.75">
      <c r="A755" s="14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</row>
    <row r="756" spans="1:12" ht="12.75">
      <c r="A756" s="14"/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</row>
    <row r="757" spans="1:12" ht="12.75">
      <c r="A757" s="14"/>
      <c r="B757" s="14"/>
      <c r="C757" s="14"/>
      <c r="D757" s="14"/>
      <c r="E757" s="14"/>
      <c r="F757" s="14"/>
      <c r="G757" s="14"/>
      <c r="H757" s="14"/>
      <c r="I757" s="14"/>
      <c r="J757" s="14"/>
      <c r="K757" s="14"/>
      <c r="L757" s="14"/>
    </row>
    <row r="758" spans="1:12" ht="12.75">
      <c r="A758" s="14"/>
      <c r="B758" s="14"/>
      <c r="C758" s="14"/>
      <c r="D758" s="14"/>
      <c r="E758" s="14"/>
      <c r="F758" s="14"/>
      <c r="G758" s="14"/>
      <c r="H758" s="14"/>
      <c r="I758" s="14"/>
      <c r="J758" s="14"/>
      <c r="K758" s="14"/>
      <c r="L758" s="14"/>
    </row>
    <row r="759" spans="1:12" ht="12.75">
      <c r="A759" s="14"/>
      <c r="B759" s="14"/>
      <c r="C759" s="14"/>
      <c r="D759" s="14"/>
      <c r="E759" s="14"/>
      <c r="F759" s="14"/>
      <c r="G759" s="14"/>
      <c r="H759" s="14"/>
      <c r="I759" s="14"/>
      <c r="J759" s="14"/>
      <c r="K759" s="14"/>
      <c r="L759" s="14"/>
    </row>
    <row r="760" spans="1:12" ht="12.75">
      <c r="A760" s="14"/>
      <c r="B760" s="14"/>
      <c r="C760" s="14"/>
      <c r="D760" s="14"/>
      <c r="E760" s="14"/>
      <c r="F760" s="14"/>
      <c r="G760" s="14"/>
      <c r="H760" s="14"/>
      <c r="I760" s="14"/>
      <c r="J760" s="14"/>
      <c r="K760" s="14"/>
      <c r="L760" s="14"/>
    </row>
    <row r="761" spans="1:12" ht="12.75">
      <c r="A761" s="14"/>
      <c r="B761" s="14"/>
      <c r="C761" s="14"/>
      <c r="D761" s="14"/>
      <c r="E761" s="14"/>
      <c r="F761" s="14"/>
      <c r="G761" s="14"/>
      <c r="H761" s="14"/>
      <c r="I761" s="14"/>
      <c r="J761" s="14"/>
      <c r="K761" s="14"/>
      <c r="L761" s="14"/>
    </row>
    <row r="762" spans="1:12" ht="12.75">
      <c r="A762" s="14"/>
      <c r="B762" s="14"/>
      <c r="C762" s="14"/>
      <c r="D762" s="14"/>
      <c r="E762" s="14"/>
      <c r="F762" s="14"/>
      <c r="G762" s="14"/>
      <c r="H762" s="14"/>
      <c r="I762" s="14"/>
      <c r="J762" s="14"/>
      <c r="K762" s="14"/>
      <c r="L762" s="14"/>
    </row>
    <row r="763" spans="1:12" ht="12.75">
      <c r="A763" s="14"/>
      <c r="B763" s="14"/>
      <c r="C763" s="14"/>
      <c r="D763" s="14"/>
      <c r="E763" s="14"/>
      <c r="F763" s="14"/>
      <c r="G763" s="14"/>
      <c r="H763" s="14"/>
      <c r="I763" s="14"/>
      <c r="J763" s="14"/>
      <c r="K763" s="14"/>
      <c r="L763" s="14"/>
    </row>
    <row r="764" spans="1:12" ht="12.75">
      <c r="A764" s="14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</row>
    <row r="765" spans="1:12" ht="12.75">
      <c r="A765" s="14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</row>
    <row r="766" spans="1:12" ht="12.75">
      <c r="A766" s="14"/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</row>
    <row r="767" spans="1:12" ht="12.75">
      <c r="A767" s="14"/>
      <c r="B767" s="14"/>
      <c r="C767" s="14"/>
      <c r="D767" s="14"/>
      <c r="E767" s="14"/>
      <c r="F767" s="14"/>
      <c r="G767" s="14"/>
      <c r="H767" s="14"/>
      <c r="I767" s="14"/>
      <c r="J767" s="14"/>
      <c r="K767" s="14"/>
      <c r="L767" s="14"/>
    </row>
    <row r="768" spans="1:12" ht="12.75">
      <c r="A768" s="14"/>
      <c r="B768" s="14"/>
      <c r="C768" s="14"/>
      <c r="D768" s="14"/>
      <c r="E768" s="14"/>
      <c r="F768" s="14"/>
      <c r="G768" s="14"/>
      <c r="H768" s="14"/>
      <c r="I768" s="14"/>
      <c r="J768" s="14"/>
      <c r="K768" s="14"/>
      <c r="L768" s="14"/>
    </row>
    <row r="769" spans="1:12" ht="12.75">
      <c r="A769" s="14"/>
      <c r="B769" s="14"/>
      <c r="C769" s="14"/>
      <c r="D769" s="14"/>
      <c r="E769" s="14"/>
      <c r="F769" s="14"/>
      <c r="G769" s="14"/>
      <c r="H769" s="14"/>
      <c r="I769" s="14"/>
      <c r="J769" s="14"/>
      <c r="K769" s="14"/>
      <c r="L769" s="14"/>
    </row>
    <row r="770" spans="1:12" ht="12.75">
      <c r="A770" s="14"/>
      <c r="B770" s="14"/>
      <c r="C770" s="14"/>
      <c r="D770" s="14"/>
      <c r="E770" s="14"/>
      <c r="F770" s="14"/>
      <c r="G770" s="14"/>
      <c r="H770" s="14"/>
      <c r="I770" s="14"/>
      <c r="J770" s="14"/>
      <c r="K770" s="14"/>
      <c r="L770" s="14"/>
    </row>
    <row r="771" spans="1:12" ht="12.75">
      <c r="A771" s="14"/>
      <c r="B771" s="14"/>
      <c r="C771" s="14"/>
      <c r="D771" s="14"/>
      <c r="E771" s="14"/>
      <c r="F771" s="14"/>
      <c r="G771" s="14"/>
      <c r="H771" s="14"/>
      <c r="I771" s="14"/>
      <c r="J771" s="14"/>
      <c r="K771" s="14"/>
      <c r="L771" s="14"/>
    </row>
    <row r="772" spans="1:12" ht="12.75">
      <c r="A772" s="14"/>
      <c r="B772" s="14"/>
      <c r="C772" s="14"/>
      <c r="D772" s="14"/>
      <c r="E772" s="14"/>
      <c r="F772" s="14"/>
      <c r="G772" s="14"/>
      <c r="H772" s="14"/>
      <c r="I772" s="14"/>
      <c r="J772" s="14"/>
      <c r="K772" s="14"/>
      <c r="L772" s="14"/>
    </row>
    <row r="773" spans="1:12" ht="12.75">
      <c r="A773" s="14"/>
      <c r="B773" s="14"/>
      <c r="C773" s="14"/>
      <c r="D773" s="14"/>
      <c r="E773" s="14"/>
      <c r="F773" s="14"/>
      <c r="G773" s="14"/>
      <c r="H773" s="14"/>
      <c r="I773" s="14"/>
      <c r="J773" s="14"/>
      <c r="K773" s="14"/>
      <c r="L773" s="14"/>
    </row>
    <row r="774" spans="1:12" ht="12.75">
      <c r="A774" s="14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</row>
    <row r="775" spans="1:12" ht="12.75">
      <c r="A775" s="14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</row>
    <row r="776" spans="1:12" ht="12.75">
      <c r="A776" s="14"/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</row>
    <row r="777" spans="1:12" ht="12.75">
      <c r="A777" s="14"/>
      <c r="B777" s="14"/>
      <c r="C777" s="14"/>
      <c r="D777" s="14"/>
      <c r="E777" s="14"/>
      <c r="F777" s="14"/>
      <c r="G777" s="14"/>
      <c r="H777" s="14"/>
      <c r="I777" s="14"/>
      <c r="J777" s="14"/>
      <c r="K777" s="14"/>
      <c r="L777" s="14"/>
    </row>
    <row r="778" spans="1:12" ht="12.75">
      <c r="A778" s="14"/>
      <c r="B778" s="14"/>
      <c r="C778" s="14"/>
      <c r="D778" s="14"/>
      <c r="E778" s="14"/>
      <c r="F778" s="14"/>
      <c r="G778" s="14"/>
      <c r="H778" s="14"/>
      <c r="I778" s="14"/>
      <c r="J778" s="14"/>
      <c r="K778" s="14"/>
      <c r="L778" s="14"/>
    </row>
    <row r="779" spans="1:12" ht="12.75">
      <c r="A779" s="14"/>
      <c r="B779" s="14"/>
      <c r="C779" s="14"/>
      <c r="D779" s="14"/>
      <c r="E779" s="14"/>
      <c r="F779" s="14"/>
      <c r="G779" s="14"/>
      <c r="H779" s="14"/>
      <c r="I779" s="14"/>
      <c r="J779" s="14"/>
      <c r="K779" s="14"/>
      <c r="L779" s="14"/>
    </row>
    <row r="780" spans="1:12" ht="12.75">
      <c r="A780" s="14"/>
      <c r="B780" s="14"/>
      <c r="C780" s="14"/>
      <c r="D780" s="14"/>
      <c r="E780" s="14"/>
      <c r="F780" s="14"/>
      <c r="G780" s="14"/>
      <c r="H780" s="14"/>
      <c r="I780" s="14"/>
      <c r="J780" s="14"/>
      <c r="K780" s="14"/>
      <c r="L780" s="14"/>
    </row>
    <row r="781" spans="1:12" ht="12.75">
      <c r="A781" s="14"/>
      <c r="B781" s="14"/>
      <c r="C781" s="14"/>
      <c r="D781" s="14"/>
      <c r="E781" s="14"/>
      <c r="F781" s="14"/>
      <c r="G781" s="14"/>
      <c r="H781" s="14"/>
      <c r="I781" s="14"/>
      <c r="J781" s="14"/>
      <c r="K781" s="14"/>
      <c r="L781" s="14"/>
    </row>
    <row r="782" spans="1:12" ht="12.75">
      <c r="A782" s="14"/>
      <c r="B782" s="14"/>
      <c r="C782" s="14"/>
      <c r="D782" s="14"/>
      <c r="E782" s="14"/>
      <c r="F782" s="14"/>
      <c r="G782" s="14"/>
      <c r="H782" s="14"/>
      <c r="I782" s="14"/>
      <c r="J782" s="14"/>
      <c r="K782" s="14"/>
      <c r="L782" s="14"/>
    </row>
    <row r="783" spans="1:12" ht="12.75">
      <c r="A783" s="14"/>
      <c r="B783" s="14"/>
      <c r="C783" s="14"/>
      <c r="D783" s="14"/>
      <c r="E783" s="14"/>
      <c r="F783" s="14"/>
      <c r="G783" s="14"/>
      <c r="H783" s="14"/>
      <c r="I783" s="14"/>
      <c r="J783" s="14"/>
      <c r="K783" s="14"/>
      <c r="L783" s="14"/>
    </row>
    <row r="784" spans="1:12" ht="12.75">
      <c r="A784" s="14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</row>
    <row r="785" spans="1:12" ht="12.75">
      <c r="A785" s="14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</row>
    <row r="786" spans="1:12" ht="12.75">
      <c r="A786" s="14"/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</row>
    <row r="787" spans="1:12" ht="12.75">
      <c r="A787" s="14"/>
      <c r="B787" s="14"/>
      <c r="C787" s="14"/>
      <c r="D787" s="14"/>
      <c r="E787" s="14"/>
      <c r="F787" s="14"/>
      <c r="G787" s="14"/>
      <c r="H787" s="14"/>
      <c r="I787" s="14"/>
      <c r="J787" s="14"/>
      <c r="K787" s="14"/>
      <c r="L787" s="14"/>
    </row>
    <row r="788" spans="1:12" ht="12.75">
      <c r="A788" s="14"/>
      <c r="B788" s="14"/>
      <c r="C788" s="14"/>
      <c r="D788" s="14"/>
      <c r="E788" s="14"/>
      <c r="F788" s="14"/>
      <c r="G788" s="14"/>
      <c r="H788" s="14"/>
      <c r="I788" s="14"/>
      <c r="J788" s="14"/>
      <c r="K788" s="14"/>
      <c r="L788" s="14"/>
    </row>
    <row r="789" spans="1:12" ht="12.75">
      <c r="A789" s="14"/>
      <c r="B789" s="14"/>
      <c r="C789" s="14"/>
      <c r="D789" s="14"/>
      <c r="E789" s="14"/>
      <c r="F789" s="14"/>
      <c r="G789" s="14"/>
      <c r="H789" s="14"/>
      <c r="I789" s="14"/>
      <c r="J789" s="14"/>
      <c r="K789" s="14"/>
      <c r="L789" s="14"/>
    </row>
    <row r="790" spans="1:12" ht="12.75">
      <c r="A790" s="14"/>
      <c r="B790" s="14"/>
      <c r="C790" s="14"/>
      <c r="D790" s="14"/>
      <c r="E790" s="14"/>
      <c r="F790" s="14"/>
      <c r="G790" s="14"/>
      <c r="H790" s="14"/>
      <c r="I790" s="14"/>
      <c r="J790" s="14"/>
      <c r="K790" s="14"/>
      <c r="L790" s="14"/>
    </row>
    <row r="791" spans="1:12" ht="12.75">
      <c r="A791" s="14"/>
      <c r="B791" s="14"/>
      <c r="C791" s="14"/>
      <c r="D791" s="14"/>
      <c r="E791" s="14"/>
      <c r="F791" s="14"/>
      <c r="G791" s="14"/>
      <c r="H791" s="14"/>
      <c r="I791" s="14"/>
      <c r="J791" s="14"/>
      <c r="K791" s="14"/>
      <c r="L791" s="14"/>
    </row>
    <row r="792" spans="1:12" ht="12.75">
      <c r="A792" s="14"/>
      <c r="B792" s="14"/>
      <c r="C792" s="14"/>
      <c r="D792" s="14"/>
      <c r="E792" s="14"/>
      <c r="F792" s="14"/>
      <c r="G792" s="14"/>
      <c r="H792" s="14"/>
      <c r="I792" s="14"/>
      <c r="J792" s="14"/>
      <c r="K792" s="14"/>
      <c r="L792" s="14"/>
    </row>
    <row r="793" spans="1:12" ht="12.75">
      <c r="A793" s="14"/>
      <c r="B793" s="14"/>
      <c r="C793" s="14"/>
      <c r="D793" s="14"/>
      <c r="E793" s="14"/>
      <c r="F793" s="14"/>
      <c r="G793" s="14"/>
      <c r="H793" s="14"/>
      <c r="I793" s="14"/>
      <c r="J793" s="14"/>
      <c r="K793" s="14"/>
      <c r="L793" s="14"/>
    </row>
    <row r="794" spans="1:12" ht="12.75">
      <c r="A794" s="14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</row>
    <row r="795" spans="1:12" ht="12.75">
      <c r="A795" s="14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</row>
    <row r="796" spans="1:12" ht="12.75">
      <c r="A796" s="14"/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</row>
    <row r="797" spans="1:12" ht="12.75">
      <c r="A797" s="14"/>
      <c r="B797" s="14"/>
      <c r="C797" s="14"/>
      <c r="D797" s="14"/>
      <c r="E797" s="14"/>
      <c r="F797" s="14"/>
      <c r="G797" s="14"/>
      <c r="H797" s="14"/>
      <c r="I797" s="14"/>
      <c r="J797" s="14"/>
      <c r="K797" s="14"/>
      <c r="L797" s="14"/>
    </row>
    <row r="798" spans="1:12" ht="12.75">
      <c r="A798" s="14"/>
      <c r="B798" s="14"/>
      <c r="C798" s="14"/>
      <c r="D798" s="14"/>
      <c r="E798" s="14"/>
      <c r="F798" s="14"/>
      <c r="G798" s="14"/>
      <c r="H798" s="14"/>
      <c r="I798" s="14"/>
      <c r="J798" s="14"/>
      <c r="K798" s="14"/>
      <c r="L798" s="14"/>
    </row>
    <row r="799" spans="1:12" ht="12.75">
      <c r="A799" s="14"/>
      <c r="B799" s="14"/>
      <c r="C799" s="14"/>
      <c r="D799" s="14"/>
      <c r="E799" s="14"/>
      <c r="F799" s="14"/>
      <c r="G799" s="14"/>
      <c r="H799" s="14"/>
      <c r="I799" s="14"/>
      <c r="J799" s="14"/>
      <c r="K799" s="14"/>
      <c r="L799" s="14"/>
    </row>
    <row r="800" spans="1:12" ht="12.75">
      <c r="A800" s="14"/>
      <c r="B800" s="14"/>
      <c r="C800" s="14"/>
      <c r="D800" s="14"/>
      <c r="E800" s="14"/>
      <c r="F800" s="14"/>
      <c r="G800" s="14"/>
      <c r="H800" s="14"/>
      <c r="I800" s="14"/>
      <c r="J800" s="14"/>
      <c r="K800" s="14"/>
      <c r="L800" s="14"/>
    </row>
    <row r="801" spans="1:12" ht="12.75">
      <c r="A801" s="14"/>
      <c r="B801" s="14"/>
      <c r="C801" s="14"/>
      <c r="D801" s="14"/>
      <c r="E801" s="14"/>
      <c r="F801" s="14"/>
      <c r="G801" s="14"/>
      <c r="H801" s="14"/>
      <c r="I801" s="14"/>
      <c r="J801" s="14"/>
      <c r="K801" s="14"/>
      <c r="L801" s="14"/>
    </row>
    <row r="802" spans="1:12" ht="12.75">
      <c r="A802" s="14"/>
      <c r="B802" s="14"/>
      <c r="C802" s="14"/>
      <c r="D802" s="14"/>
      <c r="E802" s="14"/>
      <c r="F802" s="14"/>
      <c r="G802" s="14"/>
      <c r="H802" s="14"/>
      <c r="I802" s="14"/>
      <c r="J802" s="14"/>
      <c r="K802" s="14"/>
      <c r="L802" s="14"/>
    </row>
    <row r="803" spans="1:12" ht="12.75">
      <c r="A803" s="14"/>
      <c r="B803" s="14"/>
      <c r="C803" s="14"/>
      <c r="D803" s="14"/>
      <c r="E803" s="14"/>
      <c r="F803" s="14"/>
      <c r="G803" s="14"/>
      <c r="H803" s="14"/>
      <c r="I803" s="14"/>
      <c r="J803" s="14"/>
      <c r="K803" s="14"/>
      <c r="L803" s="14"/>
    </row>
    <row r="804" spans="1:12" ht="12.75">
      <c r="A804" s="14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</row>
    <row r="805" spans="1:12" ht="12.75">
      <c r="A805" s="14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</row>
    <row r="806" spans="1:12" ht="12.75">
      <c r="A806" s="14"/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</row>
    <row r="807" spans="1:12" ht="12.75">
      <c r="A807" s="14"/>
      <c r="B807" s="14"/>
      <c r="C807" s="14"/>
      <c r="D807" s="14"/>
      <c r="E807" s="14"/>
      <c r="F807" s="14"/>
      <c r="G807" s="14"/>
      <c r="H807" s="14"/>
      <c r="I807" s="14"/>
      <c r="J807" s="14"/>
      <c r="K807" s="14"/>
      <c r="L807" s="14"/>
    </row>
    <row r="808" spans="1:12" ht="12.75">
      <c r="A808" s="14"/>
      <c r="B808" s="14"/>
      <c r="C808" s="14"/>
      <c r="D808" s="14"/>
      <c r="E808" s="14"/>
      <c r="F808" s="14"/>
      <c r="G808" s="14"/>
      <c r="H808" s="14"/>
      <c r="I808" s="14"/>
      <c r="J808" s="14"/>
      <c r="K808" s="14"/>
      <c r="L808" s="14"/>
    </row>
    <row r="809" spans="1:12" ht="12.75">
      <c r="A809" s="14"/>
      <c r="B809" s="14"/>
      <c r="C809" s="14"/>
      <c r="D809" s="14"/>
      <c r="E809" s="14"/>
      <c r="F809" s="14"/>
      <c r="G809" s="14"/>
      <c r="H809" s="14"/>
      <c r="I809" s="14"/>
      <c r="J809" s="14"/>
      <c r="K809" s="14"/>
      <c r="L809" s="14"/>
    </row>
    <row r="810" spans="1:12" ht="12.75">
      <c r="A810" s="14"/>
      <c r="B810" s="14"/>
      <c r="C810" s="14"/>
      <c r="D810" s="14"/>
      <c r="E810" s="14"/>
      <c r="F810" s="14"/>
      <c r="G810" s="14"/>
      <c r="H810" s="14"/>
      <c r="I810" s="14"/>
      <c r="J810" s="14"/>
      <c r="K810" s="14"/>
      <c r="L810" s="14"/>
    </row>
    <row r="811" spans="1:12" ht="12.75">
      <c r="A811" s="14"/>
      <c r="B811" s="14"/>
      <c r="C811" s="14"/>
      <c r="D811" s="14"/>
      <c r="E811" s="14"/>
      <c r="F811" s="14"/>
      <c r="G811" s="14"/>
      <c r="H811" s="14"/>
      <c r="I811" s="14"/>
      <c r="J811" s="14"/>
      <c r="K811" s="14"/>
      <c r="L811" s="14"/>
    </row>
    <row r="812" spans="1:12" ht="12.75">
      <c r="A812" s="14"/>
      <c r="B812" s="14"/>
      <c r="C812" s="14"/>
      <c r="D812" s="14"/>
      <c r="E812" s="14"/>
      <c r="F812" s="14"/>
      <c r="G812" s="14"/>
      <c r="H812" s="14"/>
      <c r="I812" s="14"/>
      <c r="J812" s="14"/>
      <c r="K812" s="14"/>
      <c r="L812" s="14"/>
    </row>
    <row r="813" spans="1:12" ht="12.75">
      <c r="A813" s="14"/>
      <c r="B813" s="14"/>
      <c r="C813" s="14"/>
      <c r="D813" s="14"/>
      <c r="E813" s="14"/>
      <c r="F813" s="14"/>
      <c r="G813" s="14"/>
      <c r="H813" s="14"/>
      <c r="I813" s="14"/>
      <c r="J813" s="14"/>
      <c r="K813" s="14"/>
      <c r="L813" s="14"/>
    </row>
    <row r="814" spans="1:12" ht="12.75">
      <c r="A814" s="14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</row>
    <row r="815" spans="1:12" ht="12.75">
      <c r="A815" s="14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</row>
    <row r="816" spans="1:12" ht="12.75">
      <c r="A816" s="14"/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</row>
    <row r="817" spans="1:12" ht="12.75">
      <c r="A817" s="14"/>
      <c r="B817" s="14"/>
      <c r="C817" s="14"/>
      <c r="D817" s="14"/>
      <c r="E817" s="14"/>
      <c r="F817" s="14"/>
      <c r="G817" s="14"/>
      <c r="H817" s="14"/>
      <c r="I817" s="14"/>
      <c r="J817" s="14"/>
      <c r="K817" s="14"/>
      <c r="L817" s="14"/>
    </row>
    <row r="818" spans="1:12" ht="12.75">
      <c r="A818" s="14"/>
      <c r="B818" s="14"/>
      <c r="C818" s="14"/>
      <c r="D818" s="14"/>
      <c r="E818" s="14"/>
      <c r="F818" s="14"/>
      <c r="G818" s="14"/>
      <c r="H818" s="14"/>
      <c r="I818" s="14"/>
      <c r="J818" s="14"/>
      <c r="K818" s="14"/>
      <c r="L818" s="14"/>
    </row>
    <row r="819" spans="1:12" ht="12.75">
      <c r="A819" s="14"/>
      <c r="B819" s="14"/>
      <c r="C819" s="14"/>
      <c r="D819" s="14"/>
      <c r="E819" s="14"/>
      <c r="F819" s="14"/>
      <c r="G819" s="14"/>
      <c r="H819" s="14"/>
      <c r="I819" s="14"/>
      <c r="J819" s="14"/>
      <c r="K819" s="14"/>
      <c r="L819" s="14"/>
    </row>
    <row r="820" spans="1:12" ht="12.75">
      <c r="A820" s="14"/>
      <c r="B820" s="14"/>
      <c r="C820" s="14"/>
      <c r="D820" s="14"/>
      <c r="E820" s="14"/>
      <c r="F820" s="14"/>
      <c r="G820" s="14"/>
      <c r="H820" s="14"/>
      <c r="I820" s="14"/>
      <c r="J820" s="14"/>
      <c r="K820" s="14"/>
      <c r="L820" s="14"/>
    </row>
    <row r="821" spans="1:12" ht="12.75">
      <c r="A821" s="14"/>
      <c r="B821" s="14"/>
      <c r="C821" s="14"/>
      <c r="D821" s="14"/>
      <c r="E821" s="14"/>
      <c r="F821" s="14"/>
      <c r="G821" s="14"/>
      <c r="H821" s="14"/>
      <c r="I821" s="14"/>
      <c r="J821" s="14"/>
      <c r="K821" s="14"/>
      <c r="L821" s="14"/>
    </row>
    <row r="822" spans="1:12" ht="12.75">
      <c r="A822" s="14"/>
      <c r="B822" s="14"/>
      <c r="C822" s="14"/>
      <c r="D822" s="14"/>
      <c r="E822" s="14"/>
      <c r="F822" s="14"/>
      <c r="G822" s="14"/>
      <c r="H822" s="14"/>
      <c r="I822" s="14"/>
      <c r="J822" s="14"/>
      <c r="K822" s="14"/>
      <c r="L822" s="14"/>
    </row>
    <row r="823" spans="1:12" ht="12.75">
      <c r="A823" s="14"/>
      <c r="B823" s="14"/>
      <c r="C823" s="14"/>
      <c r="D823" s="14"/>
      <c r="E823" s="14"/>
      <c r="F823" s="14"/>
      <c r="G823" s="14"/>
      <c r="H823" s="14"/>
      <c r="I823" s="14"/>
      <c r="J823" s="14"/>
      <c r="K823" s="14"/>
      <c r="L823" s="14"/>
    </row>
    <row r="824" spans="1:12" ht="12.75">
      <c r="A824" s="14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</row>
    <row r="825" spans="1:12" ht="12.75">
      <c r="A825" s="14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</row>
    <row r="826" spans="1:12" ht="12.75">
      <c r="A826" s="14"/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</row>
    <row r="827" spans="1:12" ht="12.75">
      <c r="A827" s="14"/>
      <c r="B827" s="14"/>
      <c r="C827" s="14"/>
      <c r="D827" s="14"/>
      <c r="E827" s="14"/>
      <c r="F827" s="14"/>
      <c r="G827" s="14"/>
      <c r="H827" s="14"/>
      <c r="I827" s="14"/>
      <c r="J827" s="14"/>
      <c r="K827" s="14"/>
      <c r="L827" s="14"/>
    </row>
    <row r="828" spans="1:12" ht="12.75">
      <c r="A828" s="14"/>
      <c r="B828" s="14"/>
      <c r="C828" s="14"/>
      <c r="D828" s="14"/>
      <c r="E828" s="14"/>
      <c r="F828" s="14"/>
      <c r="G828" s="14"/>
      <c r="H828" s="14"/>
      <c r="I828" s="14"/>
      <c r="J828" s="14"/>
      <c r="K828" s="14"/>
      <c r="L828" s="14"/>
    </row>
    <row r="829" spans="1:12" ht="12.75">
      <c r="A829" s="14"/>
      <c r="B829" s="14"/>
      <c r="C829" s="14"/>
      <c r="D829" s="14"/>
      <c r="E829" s="14"/>
      <c r="F829" s="14"/>
      <c r="G829" s="14"/>
      <c r="H829" s="14"/>
      <c r="I829" s="14"/>
      <c r="J829" s="14"/>
      <c r="K829" s="14"/>
      <c r="L829" s="14"/>
    </row>
    <row r="830" spans="1:12" ht="12.75">
      <c r="A830" s="14"/>
      <c r="B830" s="14"/>
      <c r="C830" s="14"/>
      <c r="D830" s="14"/>
      <c r="E830" s="14"/>
      <c r="F830" s="14"/>
      <c r="G830" s="14"/>
      <c r="H830" s="14"/>
      <c r="I830" s="14"/>
      <c r="J830" s="14"/>
      <c r="K830" s="14"/>
      <c r="L830" s="14"/>
    </row>
    <row r="831" spans="1:12" ht="12.75">
      <c r="A831" s="14"/>
      <c r="B831" s="14"/>
      <c r="C831" s="14"/>
      <c r="D831" s="14"/>
      <c r="E831" s="14"/>
      <c r="F831" s="14"/>
      <c r="G831" s="14"/>
      <c r="H831" s="14"/>
      <c r="I831" s="14"/>
      <c r="J831" s="14"/>
      <c r="K831" s="14"/>
      <c r="L831" s="14"/>
    </row>
    <row r="832" spans="1:12" ht="12.75">
      <c r="A832" s="14"/>
      <c r="B832" s="14"/>
      <c r="C832" s="14"/>
      <c r="D832" s="14"/>
      <c r="E832" s="14"/>
      <c r="F832" s="14"/>
      <c r="G832" s="14"/>
      <c r="H832" s="14"/>
      <c r="I832" s="14"/>
      <c r="J832" s="14"/>
      <c r="K832" s="14"/>
      <c r="L832" s="14"/>
    </row>
    <row r="833" spans="1:12" ht="12.75">
      <c r="A833" s="14"/>
      <c r="B833" s="14"/>
      <c r="C833" s="14"/>
      <c r="D833" s="14"/>
      <c r="E833" s="14"/>
      <c r="F833" s="14"/>
      <c r="G833" s="14"/>
      <c r="H833" s="14"/>
      <c r="I833" s="14"/>
      <c r="J833" s="14"/>
      <c r="K833" s="14"/>
      <c r="L833" s="14"/>
    </row>
    <row r="834" spans="1:12" ht="12.75">
      <c r="A834" s="14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</row>
    <row r="835" spans="1:12" ht="12.75">
      <c r="A835" s="14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</row>
    <row r="836" spans="1:12" ht="12.75">
      <c r="A836" s="14"/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</row>
    <row r="837" spans="1:12" ht="12.75">
      <c r="A837" s="14"/>
      <c r="B837" s="14"/>
      <c r="C837" s="14"/>
      <c r="D837" s="14"/>
      <c r="E837" s="14"/>
      <c r="F837" s="14"/>
      <c r="G837" s="14"/>
      <c r="H837" s="14"/>
      <c r="I837" s="14"/>
      <c r="J837" s="14"/>
      <c r="K837" s="14"/>
      <c r="L837" s="14"/>
    </row>
    <row r="838" spans="1:12" ht="12.75">
      <c r="A838" s="14"/>
      <c r="B838" s="14"/>
      <c r="C838" s="14"/>
      <c r="D838" s="14"/>
      <c r="E838" s="14"/>
      <c r="F838" s="14"/>
      <c r="G838" s="14"/>
      <c r="H838" s="14"/>
      <c r="I838" s="14"/>
      <c r="J838" s="14"/>
      <c r="K838" s="14"/>
      <c r="L838" s="14"/>
    </row>
    <row r="839" spans="1:12" ht="12.75">
      <c r="A839" s="14"/>
      <c r="B839" s="14"/>
      <c r="C839" s="14"/>
      <c r="D839" s="14"/>
      <c r="E839" s="14"/>
      <c r="F839" s="14"/>
      <c r="G839" s="14"/>
      <c r="H839" s="14"/>
      <c r="I839" s="14"/>
      <c r="J839" s="14"/>
      <c r="K839" s="14"/>
      <c r="L839" s="14"/>
    </row>
    <row r="840" spans="1:12" ht="12.75">
      <c r="A840" s="14"/>
      <c r="B840" s="14"/>
      <c r="C840" s="14"/>
      <c r="D840" s="14"/>
      <c r="E840" s="14"/>
      <c r="F840" s="14"/>
      <c r="G840" s="14"/>
      <c r="H840" s="14"/>
      <c r="I840" s="14"/>
      <c r="J840" s="14"/>
      <c r="K840" s="14"/>
      <c r="L840" s="14"/>
    </row>
    <row r="841" spans="1:12" ht="12.75">
      <c r="A841" s="14"/>
      <c r="B841" s="14"/>
      <c r="C841" s="14"/>
      <c r="D841" s="14"/>
      <c r="E841" s="14"/>
      <c r="F841" s="14"/>
      <c r="G841" s="14"/>
      <c r="H841" s="14"/>
      <c r="I841" s="14"/>
      <c r="J841" s="14"/>
      <c r="K841" s="14"/>
      <c r="L841" s="14"/>
    </row>
    <row r="842" spans="1:12" ht="12.75">
      <c r="A842" s="14"/>
      <c r="B842" s="14"/>
      <c r="C842" s="14"/>
      <c r="D842" s="14"/>
      <c r="E842" s="14"/>
      <c r="F842" s="14"/>
      <c r="G842" s="14"/>
      <c r="H842" s="14"/>
      <c r="I842" s="14"/>
      <c r="J842" s="14"/>
      <c r="K842" s="14"/>
      <c r="L842" s="14"/>
    </row>
    <row r="843" spans="1:12" ht="12.75">
      <c r="A843" s="14"/>
      <c r="B843" s="14"/>
      <c r="C843" s="14"/>
      <c r="D843" s="14"/>
      <c r="E843" s="14"/>
      <c r="F843" s="14"/>
      <c r="G843" s="14"/>
      <c r="H843" s="14"/>
      <c r="I843" s="14"/>
      <c r="J843" s="14"/>
      <c r="K843" s="14"/>
      <c r="L843" s="14"/>
    </row>
    <row r="844" spans="1:12" ht="12.75">
      <c r="A844" s="14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</row>
    <row r="845" spans="1:12" ht="12.75">
      <c r="A845" s="14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</row>
    <row r="846" spans="1:12" ht="12.75">
      <c r="A846" s="14"/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</row>
    <row r="847" spans="1:12" ht="12.75">
      <c r="A847" s="14"/>
      <c r="B847" s="14"/>
      <c r="C847" s="14"/>
      <c r="D847" s="14"/>
      <c r="E847" s="14"/>
      <c r="F847" s="14"/>
      <c r="G847" s="14"/>
      <c r="H847" s="14"/>
      <c r="I847" s="14"/>
      <c r="J847" s="14"/>
      <c r="K847" s="14"/>
      <c r="L847" s="14"/>
    </row>
    <row r="848" spans="1:12" ht="12.75">
      <c r="A848" s="14"/>
      <c r="B848" s="14"/>
      <c r="C848" s="14"/>
      <c r="D848" s="14"/>
      <c r="E848" s="14"/>
      <c r="F848" s="14"/>
      <c r="G848" s="14"/>
      <c r="H848" s="14"/>
      <c r="I848" s="14"/>
      <c r="J848" s="14"/>
      <c r="K848" s="14"/>
      <c r="L848" s="14"/>
    </row>
    <row r="849" spans="1:12" ht="12.75">
      <c r="A849" s="14"/>
      <c r="B849" s="14"/>
      <c r="C849" s="14"/>
      <c r="D849" s="14"/>
      <c r="E849" s="14"/>
      <c r="F849" s="14"/>
      <c r="G849" s="14"/>
      <c r="H849" s="14"/>
      <c r="I849" s="14"/>
      <c r="J849" s="14"/>
      <c r="K849" s="14"/>
      <c r="L849" s="14"/>
    </row>
    <row r="850" spans="1:12" ht="12.75">
      <c r="A850" s="14"/>
      <c r="B850" s="14"/>
      <c r="C850" s="14"/>
      <c r="D850" s="14"/>
      <c r="E850" s="14"/>
      <c r="F850" s="14"/>
      <c r="G850" s="14"/>
      <c r="H850" s="14"/>
      <c r="I850" s="14"/>
      <c r="J850" s="14"/>
      <c r="K850" s="14"/>
      <c r="L850" s="14"/>
    </row>
    <row r="851" spans="1:12" ht="12.75">
      <c r="A851" s="14"/>
      <c r="B851" s="14"/>
      <c r="C851" s="14"/>
      <c r="D851" s="14"/>
      <c r="E851" s="14"/>
      <c r="F851" s="14"/>
      <c r="G851" s="14"/>
      <c r="H851" s="14"/>
      <c r="I851" s="14"/>
      <c r="J851" s="14"/>
      <c r="K851" s="14"/>
      <c r="L851" s="14"/>
    </row>
    <row r="852" spans="1:12" ht="12.75">
      <c r="A852" s="14"/>
      <c r="B852" s="14"/>
      <c r="C852" s="14"/>
      <c r="D852" s="14"/>
      <c r="E852" s="14"/>
      <c r="F852" s="14"/>
      <c r="G852" s="14"/>
      <c r="H852" s="14"/>
      <c r="I852" s="14"/>
      <c r="J852" s="14"/>
      <c r="K852" s="14"/>
      <c r="L852" s="14"/>
    </row>
    <row r="853" spans="1:12" ht="12.75">
      <c r="A853" s="14"/>
      <c r="B853" s="14"/>
      <c r="C853" s="14"/>
      <c r="D853" s="14"/>
      <c r="E853" s="14"/>
      <c r="F853" s="14"/>
      <c r="G853" s="14"/>
      <c r="H853" s="14"/>
      <c r="I853" s="14"/>
      <c r="J853" s="14"/>
      <c r="K853" s="14"/>
      <c r="L853" s="14"/>
    </row>
    <row r="854" spans="1:12" ht="12.75">
      <c r="A854" s="14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</row>
    <row r="855" spans="1:12" ht="12.75">
      <c r="A855" s="14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</row>
  </sheetData>
  <mergeCells count="5">
    <mergeCell ref="A5:J5"/>
    <mergeCell ref="I1:J1"/>
    <mergeCell ref="A2:J2"/>
    <mergeCell ref="A3:J3"/>
    <mergeCell ref="A4:J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C41"/>
  <sheetViews>
    <sheetView workbookViewId="0" topLeftCell="A13">
      <selection activeCell="G32" sqref="G32"/>
    </sheetView>
  </sheetViews>
  <sheetFormatPr defaultColWidth="9.140625" defaultRowHeight="12.75"/>
  <cols>
    <col min="1" max="1" width="4.140625" style="22" bestFit="1" customWidth="1"/>
    <col min="2" max="2" width="69.28125" style="3" bestFit="1" customWidth="1"/>
    <col min="3" max="3" width="17.28125" style="27" bestFit="1" customWidth="1"/>
    <col min="4" max="16384" width="9.140625" style="3" customWidth="1"/>
  </cols>
  <sheetData>
    <row r="1" spans="2:3" ht="15.75">
      <c r="B1" s="198" t="s">
        <v>53</v>
      </c>
      <c r="C1" s="171"/>
    </row>
    <row r="2" spans="1:3" ht="15.75">
      <c r="A2" s="199" t="s">
        <v>410</v>
      </c>
      <c r="B2" s="199"/>
      <c r="C2" s="199"/>
    </row>
    <row r="3" spans="1:3" s="6" customFormat="1" ht="15.75">
      <c r="A3" s="199" t="s">
        <v>238</v>
      </c>
      <c r="B3" s="199"/>
      <c r="C3" s="199"/>
    </row>
    <row r="4" spans="1:3" s="6" customFormat="1" ht="15.75">
      <c r="A4" s="199" t="s">
        <v>18</v>
      </c>
      <c r="B4" s="199"/>
      <c r="C4" s="199"/>
    </row>
    <row r="5" spans="1:3" s="6" customFormat="1" ht="15.75">
      <c r="A5" s="199" t="s">
        <v>9</v>
      </c>
      <c r="B5" s="199"/>
      <c r="C5" s="199"/>
    </row>
    <row r="6" spans="1:3" s="6" customFormat="1" ht="15.75">
      <c r="A6" s="17"/>
      <c r="B6" s="17"/>
      <c r="C6" s="17"/>
    </row>
    <row r="7" spans="1:3" ht="15.75">
      <c r="A7" s="37" t="s">
        <v>19</v>
      </c>
      <c r="B7" s="37" t="s">
        <v>10</v>
      </c>
      <c r="C7" s="38" t="s">
        <v>120</v>
      </c>
    </row>
    <row r="8" spans="2:3" ht="15.75">
      <c r="B8" s="9"/>
      <c r="C8" s="9"/>
    </row>
    <row r="9" spans="1:3" ht="15.75">
      <c r="A9" s="30"/>
      <c r="B9" s="39" t="s">
        <v>20</v>
      </c>
      <c r="C9" s="32"/>
    </row>
    <row r="10" spans="1:3" ht="15.75">
      <c r="A10" s="30"/>
      <c r="B10" s="39"/>
      <c r="C10" s="32"/>
    </row>
    <row r="11" spans="1:3" ht="15.75">
      <c r="A11" s="30"/>
      <c r="B11" s="39" t="s">
        <v>378</v>
      </c>
      <c r="C11" s="32"/>
    </row>
    <row r="12" spans="1:3" ht="15.75">
      <c r="A12" s="30" t="s">
        <v>116</v>
      </c>
      <c r="B12" s="36" t="s">
        <v>21</v>
      </c>
      <c r="C12" s="32">
        <v>2000</v>
      </c>
    </row>
    <row r="13" spans="1:3" ht="15.75">
      <c r="A13" s="30" t="s">
        <v>17</v>
      </c>
      <c r="B13" s="29" t="s">
        <v>22</v>
      </c>
      <c r="C13" s="16">
        <f>SUM(C12:C12)</f>
        <v>2000</v>
      </c>
    </row>
    <row r="14" spans="1:3" ht="15.75">
      <c r="A14" s="30"/>
      <c r="B14" s="29"/>
      <c r="C14" s="32"/>
    </row>
    <row r="15" spans="1:3" ht="31.5">
      <c r="A15" s="30" t="s">
        <v>43</v>
      </c>
      <c r="B15" s="28" t="s">
        <v>152</v>
      </c>
      <c r="C15" s="16">
        <f>SUM(C13)</f>
        <v>2000</v>
      </c>
    </row>
    <row r="16" spans="1:3" ht="15.75">
      <c r="A16" s="30"/>
      <c r="B16" s="28"/>
      <c r="C16" s="16"/>
    </row>
    <row r="17" spans="1:3" ht="15.75">
      <c r="A17" s="30"/>
      <c r="B17" s="39" t="s">
        <v>408</v>
      </c>
      <c r="C17" s="32"/>
    </row>
    <row r="18" spans="1:3" ht="15.75">
      <c r="A18" s="30"/>
      <c r="B18" s="29" t="s">
        <v>406</v>
      </c>
      <c r="C18" s="32"/>
    </row>
    <row r="19" spans="1:3" ht="15.75">
      <c r="A19" s="30" t="s">
        <v>381</v>
      </c>
      <c r="B19" s="36" t="s">
        <v>23</v>
      </c>
      <c r="C19" s="32">
        <v>400</v>
      </c>
    </row>
    <row r="20" spans="1:3" ht="15.75">
      <c r="A20" s="30" t="s">
        <v>413</v>
      </c>
      <c r="B20" s="36" t="s">
        <v>24</v>
      </c>
      <c r="C20" s="32">
        <v>25000</v>
      </c>
    </row>
    <row r="21" spans="1:3" ht="15.75">
      <c r="A21" s="30" t="s">
        <v>414</v>
      </c>
      <c r="B21" s="36" t="s">
        <v>25</v>
      </c>
      <c r="C21" s="32">
        <v>8000</v>
      </c>
    </row>
    <row r="22" spans="1:3" ht="15.75">
      <c r="A22" s="30" t="s">
        <v>58</v>
      </c>
      <c r="B22" s="36" t="s">
        <v>26</v>
      </c>
      <c r="C22" s="32">
        <v>3400</v>
      </c>
    </row>
    <row r="23" spans="1:3" ht="15.75">
      <c r="A23" s="30" t="s">
        <v>59</v>
      </c>
      <c r="B23" s="36" t="s">
        <v>27</v>
      </c>
      <c r="C23" s="32">
        <f>SUM(C19:C22)</f>
        <v>36800</v>
      </c>
    </row>
    <row r="24" spans="1:3" ht="15.75">
      <c r="A24" s="30" t="s">
        <v>386</v>
      </c>
      <c r="B24" s="36" t="s">
        <v>407</v>
      </c>
      <c r="C24" s="32">
        <f>C23*0.25</f>
        <v>9200</v>
      </c>
    </row>
    <row r="25" spans="1:3" s="6" customFormat="1" ht="15.75">
      <c r="A25" s="9" t="s">
        <v>387</v>
      </c>
      <c r="B25" s="29" t="s">
        <v>28</v>
      </c>
      <c r="C25" s="16">
        <f>SUM(C23:C24)</f>
        <v>46000</v>
      </c>
    </row>
    <row r="26" spans="1:3" s="6" customFormat="1" ht="15.75">
      <c r="A26" s="9"/>
      <c r="B26" s="29"/>
      <c r="C26" s="16"/>
    </row>
    <row r="27" spans="1:3" s="6" customFormat="1" ht="15.75">
      <c r="A27" s="9"/>
      <c r="B27" s="29" t="s">
        <v>378</v>
      </c>
      <c r="C27" s="16"/>
    </row>
    <row r="28" spans="1:3" s="6" customFormat="1" ht="15.75">
      <c r="A28" s="30" t="s">
        <v>388</v>
      </c>
      <c r="B28" s="36" t="s">
        <v>29</v>
      </c>
      <c r="C28" s="32">
        <v>3000</v>
      </c>
    </row>
    <row r="29" spans="1:3" s="6" customFormat="1" ht="15.75">
      <c r="A29" s="30" t="s">
        <v>389</v>
      </c>
      <c r="B29" s="36" t="s">
        <v>27</v>
      </c>
      <c r="C29" s="32">
        <f>SUM(C28)</f>
        <v>3000</v>
      </c>
    </row>
    <row r="30" spans="1:3" s="6" customFormat="1" ht="15.75">
      <c r="A30" s="30" t="s">
        <v>390</v>
      </c>
      <c r="B30" s="36" t="s">
        <v>407</v>
      </c>
      <c r="C30" s="32">
        <f>C29*0.2</f>
        <v>600</v>
      </c>
    </row>
    <row r="31" spans="1:3" s="6" customFormat="1" ht="15.75">
      <c r="A31" s="9" t="s">
        <v>391</v>
      </c>
      <c r="B31" s="29" t="s">
        <v>30</v>
      </c>
      <c r="C31" s="16">
        <f>SUM(C29:C30)</f>
        <v>3600</v>
      </c>
    </row>
    <row r="32" spans="1:3" ht="15.75">
      <c r="A32" s="30"/>
      <c r="B32" s="36"/>
      <c r="C32" s="32"/>
    </row>
    <row r="33" spans="1:3" s="6" customFormat="1" ht="15.75">
      <c r="A33" s="9"/>
      <c r="B33" s="29" t="s">
        <v>384</v>
      </c>
      <c r="C33" s="16"/>
    </row>
    <row r="34" spans="1:3" s="6" customFormat="1" ht="15.75">
      <c r="A34" s="30" t="s">
        <v>191</v>
      </c>
      <c r="B34" s="36" t="s">
        <v>31</v>
      </c>
      <c r="C34" s="32">
        <v>112</v>
      </c>
    </row>
    <row r="35" spans="1:3" s="6" customFormat="1" ht="15.75">
      <c r="A35" s="30" t="s">
        <v>192</v>
      </c>
      <c r="B35" s="36" t="s">
        <v>27</v>
      </c>
      <c r="C35" s="32">
        <f>SUM(C34:C34)</f>
        <v>112</v>
      </c>
    </row>
    <row r="36" spans="1:3" s="6" customFormat="1" ht="15.75">
      <c r="A36" s="30" t="s">
        <v>193</v>
      </c>
      <c r="B36" s="36" t="s">
        <v>407</v>
      </c>
      <c r="C36" s="32">
        <f>C35*0.25</f>
        <v>28</v>
      </c>
    </row>
    <row r="37" spans="1:3" s="6" customFormat="1" ht="15.75">
      <c r="A37" s="9" t="s">
        <v>194</v>
      </c>
      <c r="B37" s="29" t="s">
        <v>108</v>
      </c>
      <c r="C37" s="16">
        <f>SUM(C35:C36)</f>
        <v>140</v>
      </c>
    </row>
    <row r="38" spans="1:3" s="6" customFormat="1" ht="15.75">
      <c r="A38" s="9"/>
      <c r="B38" s="29"/>
      <c r="C38" s="16"/>
    </row>
    <row r="39" spans="1:3" s="6" customFormat="1" ht="31.5">
      <c r="A39" s="9"/>
      <c r="B39" s="28" t="s">
        <v>109</v>
      </c>
      <c r="C39" s="16">
        <f>C25+C31+C37</f>
        <v>49740</v>
      </c>
    </row>
    <row r="40" spans="1:3" ht="15.75">
      <c r="A40" s="30"/>
      <c r="B40" s="36"/>
      <c r="C40" s="36"/>
    </row>
    <row r="41" spans="1:3" ht="31.5">
      <c r="A41" s="30"/>
      <c r="B41" s="28" t="s">
        <v>179</v>
      </c>
      <c r="C41" s="16">
        <f>C15+C39</f>
        <v>51740</v>
      </c>
    </row>
  </sheetData>
  <mergeCells count="5">
    <mergeCell ref="B1:C1"/>
    <mergeCell ref="A2:C2"/>
    <mergeCell ref="A3:C3"/>
    <mergeCell ref="A5:C5"/>
    <mergeCell ref="A4:C4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Hévíz Város Önkormányzata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Kovács Melinda</dc:creator>
  <cp:keywords/>
  <dc:description/>
  <cp:lastModifiedBy>bereczkyne</cp:lastModifiedBy>
  <cp:lastPrinted>2011-02-09T06:52:22Z</cp:lastPrinted>
  <dcterms:created xsi:type="dcterms:W3CDTF">2007-01-15T16:24:15Z</dcterms:created>
  <dcterms:modified xsi:type="dcterms:W3CDTF">2011-02-09T14:44:49Z</dcterms:modified>
  <cp:category/>
  <cp:version/>
  <cp:contentType/>
  <cp:contentStatus/>
</cp:coreProperties>
</file>