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3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3" sheetId="8" r:id="rId8"/>
    <sheet name="T-II-1-4" sheetId="9" r:id="rId9"/>
    <sheet name="T-II-2-1" sheetId="10" r:id="rId10"/>
    <sheet name="T-II-2-2" sheetId="11" r:id="rId11"/>
    <sheet name="T-II-2-3" sheetId="12" r:id="rId12"/>
    <sheet name="T-II-2-4" sheetId="13" r:id="rId13"/>
    <sheet name="T-II-3-1" sheetId="14" r:id="rId14"/>
    <sheet name="T-II-3-2" sheetId="15" r:id="rId15"/>
    <sheet name="T-II-3-3" sheetId="16" r:id="rId16"/>
    <sheet name="T-II-4-1" sheetId="17" r:id="rId17"/>
    <sheet name="T-II-4-2" sheetId="18" r:id="rId18"/>
    <sheet name="T-II-4-3" sheetId="19" r:id="rId19"/>
    <sheet name="T-II-5-1" sheetId="20" r:id="rId20"/>
    <sheet name="T-II-5-2" sheetId="21" r:id="rId21"/>
    <sheet name="T-II-5-3" sheetId="22" r:id="rId22"/>
    <sheet name="T-II-6-1" sheetId="23" r:id="rId23"/>
    <sheet name="T-II-6-2" sheetId="24" r:id="rId24"/>
    <sheet name="T-II-6-3" sheetId="25" r:id="rId25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5">'T-I-6'!$7:$8</definedName>
    <definedName name="_xlnm.Print_Titles" localSheetId="13">'T-II-3-1'!$7:$8</definedName>
    <definedName name="_xlnm.Print_Titles" localSheetId="14">'T-II-3-2'!$6:$7</definedName>
    <definedName name="_xlnm.Print_Titles" localSheetId="19">'T-II-5-1'!$9:$10</definedName>
    <definedName name="_xlnm.Print_Titles" localSheetId="20">'T-II-5-2'!$9:$10</definedName>
    <definedName name="_xlnm.Print_Titles" localSheetId="22">'T-II-6-1'!$7:$8</definedName>
  </definedNames>
  <calcPr fullCalcOnLoad="1"/>
</workbook>
</file>

<file path=xl/sharedStrings.xml><?xml version="1.0" encoding="utf-8"?>
<sst xmlns="http://schemas.openxmlformats.org/spreadsheetml/2006/main" count="1742" uniqueCount="475">
  <si>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</si>
  <si>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</si>
  <si>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</si>
  <si>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</si>
  <si>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</si>
  <si>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</si>
  <si>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</si>
  <si>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</si>
  <si>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</si>
  <si>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</si>
  <si>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</si>
  <si>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</si>
  <si>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</si>
  <si>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</si>
  <si>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</si>
  <si>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</si>
  <si>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</si>
  <si>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</si>
  <si>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</si>
  <si>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</si>
  <si>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</si>
  <si>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</si>
  <si>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</si>
  <si>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</si>
  <si>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</si>
  <si>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</si>
  <si>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</si>
  <si>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</si>
  <si>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</si>
  <si>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</si>
  <si>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</si>
  <si>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</si>
  <si>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</si>
  <si>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</si>
  <si>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T/II/3/1. számú táblázat</t>
  </si>
  <si>
    <t>T/II/3/2. számú táblázat</t>
  </si>
  <si>
    <t>Támogatás értékű működési pénzeszköz átadás</t>
  </si>
  <si>
    <t>Munkaadót terhelő járulék</t>
  </si>
  <si>
    <t>Személyi juttatás összesen:</t>
  </si>
  <si>
    <t>Pályázati alap</t>
  </si>
  <si>
    <t>Testületi hatáskörben felhasználható</t>
  </si>
  <si>
    <t>63-10/2009. ikt. sz.</t>
  </si>
  <si>
    <t>Önkormányzati Minisztérium</t>
  </si>
  <si>
    <t>Felhalmozási bevétel</t>
  </si>
  <si>
    <t>Működési bevétel összesen</t>
  </si>
  <si>
    <t>63-21/2009. ikt. sz.</t>
  </si>
  <si>
    <t>Dologi és egyéb folyó kiadás</t>
  </si>
  <si>
    <t>Dologi és egyéb folyó kiadás összesen:</t>
  </si>
  <si>
    <t>Általános tartalék összesen:</t>
  </si>
  <si>
    <t>Intézményfinanszírozás összesen:</t>
  </si>
  <si>
    <t>Polgármesteri hatáskörben felhasználható</t>
  </si>
  <si>
    <t>Közlekedési koncepció</t>
  </si>
  <si>
    <t>T/I/6. számú táblázat</t>
  </si>
  <si>
    <t>Testületi határkörben felhasználható</t>
  </si>
  <si>
    <t>GAMESZ</t>
  </si>
  <si>
    <t>T/II/1/1. számú táblázat</t>
  </si>
  <si>
    <t>Önkormányzati saját erő működésre</t>
  </si>
  <si>
    <t>Intézményfinanszírozás mindösszesen:</t>
  </si>
  <si>
    <t>T/II/1/3. számú táblázat</t>
  </si>
  <si>
    <t>Munkaadót terhelő kiadás összesen:</t>
  </si>
  <si>
    <t>Munkadót terhelő járulékok</t>
  </si>
  <si>
    <t>Brunszvik T. N. O. Óvoda</t>
  </si>
  <si>
    <t>T/II/4/1. számú táblázat</t>
  </si>
  <si>
    <t>T/II/4/2. számú táblázat</t>
  </si>
  <si>
    <t>Teréz Anya Szociális Integrált Intézmény</t>
  </si>
  <si>
    <t>T/II/5/1. számú táblázat</t>
  </si>
  <si>
    <t>T/II/5/3. számú táblázat</t>
  </si>
  <si>
    <t>Festetics György Művelődési Központ</t>
  </si>
  <si>
    <t>T/II/6/1. számú táblázat</t>
  </si>
  <si>
    <t>T/II/6/2. számú táblázat</t>
  </si>
  <si>
    <t>Támogatás értékű működési pénzeszköz átvétel</t>
  </si>
  <si>
    <t>Támogatás értékű működési pénzeszköz átvétel összesen:</t>
  </si>
  <si>
    <t>Tárgyi eszköz értékesítés (gépkocsi értékesítés)</t>
  </si>
  <si>
    <t>igazgatás</t>
  </si>
  <si>
    <t>Tárgyi eszköz értékesítés (gépkocsi értékesítés) - áfa</t>
  </si>
  <si>
    <t>Felhalmozási bevétel összesen:</t>
  </si>
  <si>
    <t>814-17/2009. ikt. sz.</t>
  </si>
  <si>
    <t>1022-42/2009. ikt. sz.</t>
  </si>
  <si>
    <t>Normatív állami támogatás (áprilisi lemondás)</t>
  </si>
  <si>
    <t>Átengedett központi adók (jöv. diff. mérsékl.)</t>
  </si>
  <si>
    <t>61-58/2009. ikt. sz.</t>
  </si>
  <si>
    <t>61-51/2009. ikt. sz.</t>
  </si>
  <si>
    <t>61-52/2009. ikt. sz.</t>
  </si>
  <si>
    <t>61-46/2009. ikt. sz.</t>
  </si>
  <si>
    <t>Központosított állami támogatás (2008. évi jöv. diff. mérséklés)</t>
  </si>
  <si>
    <t>61-64/2009. ikt. sz.</t>
  </si>
  <si>
    <t>Központosított állami támogatás (érettségi vizsga támogatás)</t>
  </si>
  <si>
    <t>OKM Támogatás Kezelő Ig. (TÁMOP)</t>
  </si>
  <si>
    <t>Támogatásértékű felhalmozási bevétel:</t>
  </si>
  <si>
    <t>61-65/2009. ikt. sz.</t>
  </si>
  <si>
    <t>Központosított állami támogatás működésre (művészeti oktatás)</t>
  </si>
  <si>
    <t>61-82/2009. ikt. sz.</t>
  </si>
  <si>
    <t>Kötött felhasználású állami támogatás (rendelkezésre állás tám.)</t>
  </si>
  <si>
    <t>Intézményi működési bevétel (hosszú lejáratú bankbetét kamata)</t>
  </si>
  <si>
    <t>Intézményi működési bevétel (rövid lejáratú bankbetét kamata)</t>
  </si>
  <si>
    <t>közter.fü.</t>
  </si>
  <si>
    <t>Intézményi működési bevétel (helyszínbírság)</t>
  </si>
  <si>
    <t>Intézményi működési bevétel (pályázati anyag ért-TÁMOP)</t>
  </si>
  <si>
    <t>Intézményi működési bevétel (pályázati anyag ért-TÁMOP)-áfa</t>
  </si>
  <si>
    <t>helyi utak, közutak, hidak</t>
  </si>
  <si>
    <t>Intézményi működési bevétel (utak, járdák felújítása)</t>
  </si>
  <si>
    <t>Intézményi működési bevétel (utak, járdák felújítása) - áfa</t>
  </si>
  <si>
    <t>szennyvízelvezetés, kezelés</t>
  </si>
  <si>
    <t>Intézményi működési bevétel (szennyvízelvezetés)</t>
  </si>
  <si>
    <t>61-60/2009. ikt. sz.</t>
  </si>
  <si>
    <t>Központosított állami támogatás (művelődési érd.növ.tám.)</t>
  </si>
  <si>
    <t>1022-53/2009. ikt. sz.</t>
  </si>
  <si>
    <t>PH</t>
  </si>
  <si>
    <t>Központosított állami támogatás (keresetkiegészítés)</t>
  </si>
  <si>
    <t>1022-52/2009. ikt. sz.</t>
  </si>
  <si>
    <t>Gamesz+int</t>
  </si>
  <si>
    <t>63-22/2009. ikt. sz.</t>
  </si>
  <si>
    <t>Hévíz Kistérs.Önk.Többc.Társ. - 2009.ápr.lemondás, házi segítségny.</t>
  </si>
  <si>
    <t>házi segítségnyújtás</t>
  </si>
  <si>
    <t>63-35/2009. ikt. sz.</t>
  </si>
  <si>
    <t>Hévíz Kistérs.Önk.Többc.Társ. - 2009. júliusi módosítás</t>
  </si>
  <si>
    <t xml:space="preserve">házi segítségnyújtás </t>
  </si>
  <si>
    <t>házi segítségnyújtás (jelzőr.)</t>
  </si>
  <si>
    <t>63-34/2009. ikt. sz.</t>
  </si>
  <si>
    <t>Pedag.szak-szolg.</t>
  </si>
  <si>
    <t>2313/2009. ikt. sz.</t>
  </si>
  <si>
    <t>Eü-i ellátás egyéb fa.</t>
  </si>
  <si>
    <t>Kistelepülésen lakó népesség szűrése</t>
  </si>
  <si>
    <t>1700-2/2009. ikt. sz.</t>
  </si>
  <si>
    <t>ESZA Nemzeti Programirányító Iroda Társadalmi Szolgáltató Kht.</t>
  </si>
  <si>
    <t>8319/2008. ikt. sz.</t>
  </si>
  <si>
    <t>Városi jegyzők által működtetett szakértői biz. tev.</t>
  </si>
  <si>
    <t>6623/2009. ikt. sz.</t>
  </si>
  <si>
    <t>2009. évi keresetkiegészít (1 havi + 11/12-ed rész + 32%) állami tám.</t>
  </si>
  <si>
    <t>Pénzforgalom nélküli működési bevétel</t>
  </si>
  <si>
    <t>Pénzmaradvány (2008. évi norm. és kötött felh. áll. t. kül.)</t>
  </si>
  <si>
    <t>61-63/2009. ikt. sz.</t>
  </si>
  <si>
    <t>2009. évi keresetkiegészítés (1 havi + 11/12-ed rész + 32%) állami támogatás</t>
  </si>
  <si>
    <t>Központosított állami támogatás - 2009. évi keresetkieg. (6. hó)</t>
  </si>
  <si>
    <t>Társult önkormányzatok oktatási célra átvett pénzeszköz</t>
  </si>
  <si>
    <t>Közös iskolafenntartó társulás támog.</t>
  </si>
  <si>
    <t>Társult önkormányzatok támogatása óvodai célra</t>
  </si>
  <si>
    <t>Központosított állami támogatás - keresetkieg. (júl-aug-szept)</t>
  </si>
  <si>
    <t>Hévízi Kistérség Önk. Többc. Társ. átvett pénzeszköz</t>
  </si>
  <si>
    <t>63-7,8,9,10/2009. ikt. sz.</t>
  </si>
  <si>
    <t>Óvodai nevelés 2009.</t>
  </si>
  <si>
    <t>Óvodai nevelés - Iskolabusz 2009.</t>
  </si>
  <si>
    <t>Általános Iskolai oktatás, nevelés 2009.</t>
  </si>
  <si>
    <t>63-9/2009. ikt. sz.</t>
  </si>
  <si>
    <t>Pedagógiai szakszolgálat 2009.</t>
  </si>
  <si>
    <t>63-8/2009. ikt. sz.</t>
  </si>
  <si>
    <t>Családsegítés 2009.</t>
  </si>
  <si>
    <t>Házi segítségnyújtás + jelzőrendszer 2009.</t>
  </si>
  <si>
    <t>Gyermekjóléti alapszolg. 2009.</t>
  </si>
  <si>
    <t>63-7/2009. ikt. sz.</t>
  </si>
  <si>
    <t>Mozgókönyvtár 2009.</t>
  </si>
  <si>
    <t xml:space="preserve">Általános Iskolai nevelés </t>
  </si>
  <si>
    <t>Általános Iskolai nevelés 2008.</t>
  </si>
  <si>
    <t>Házi segítségnyújtás</t>
  </si>
  <si>
    <t>Házi segítségnyújtás 2008.</t>
  </si>
  <si>
    <t>Óvodai nevelés</t>
  </si>
  <si>
    <t>Óvodai nevelés 2008.</t>
  </si>
  <si>
    <t>Óvodai nevelés (-iskolabusz)</t>
  </si>
  <si>
    <t>Óvodai nevelés (-iskolabusz) 2008.</t>
  </si>
  <si>
    <t xml:space="preserve">Pedagógiai szakszolgálat </t>
  </si>
  <si>
    <t>Pedagógiai szakszolgálat 2008.</t>
  </si>
  <si>
    <t>61-74/2009. ikt. sz.</t>
  </si>
  <si>
    <t>Prémiumévek</t>
  </si>
  <si>
    <t>Központosított állami támogatás (prémiumévek program)</t>
  </si>
  <si>
    <t>T/II/6/3. számú táblázat</t>
  </si>
  <si>
    <t>1022-49/2009. ikt. sz.</t>
  </si>
  <si>
    <t>Dologi kiadások</t>
  </si>
  <si>
    <t>Személyi jellegű kiadás</t>
  </si>
  <si>
    <t>61-72,82/2009. ikt. sz.</t>
  </si>
  <si>
    <t>Közcélú foglalkoztatás</t>
  </si>
  <si>
    <t>1022-51/2009. ikt. sz.</t>
  </si>
  <si>
    <t>Keresetkiegészítés-megtakarítás</t>
  </si>
  <si>
    <t>Személyi jellegű kiadás összesen:</t>
  </si>
  <si>
    <t>61-75,82/2009. ikt. sz.</t>
  </si>
  <si>
    <t>Járulékcsökkenés miatti elvonás 5hó</t>
  </si>
  <si>
    <t>Munkaadót terhelő elvonás összesen:</t>
  </si>
  <si>
    <t>Fontana Filmszínház reklám lehetőségeinek bővítése</t>
  </si>
  <si>
    <t>Szüreti rendezvény dologi kiadásai</t>
  </si>
  <si>
    <t>Rendezvény dologi kiadásai</t>
  </si>
  <si>
    <t>A magyar borok ünnepnapjai Hévíz és Kistérségében</t>
  </si>
  <si>
    <t>Könyvtári könyvbeszerzés</t>
  </si>
  <si>
    <t>Szociális Munkaügyi Minisztérium -  jelzőrendsz. házi segítségny. fejlesztése a Hévízi Kistérségben</t>
  </si>
  <si>
    <t>Magyar Borok Ünnepnapjai a reneszánsz évében</t>
  </si>
  <si>
    <t>Művelődési érd. növ. támogatásból beszerzendő eszközök</t>
  </si>
  <si>
    <t>Állami támogatás működésre (könyvtári érd. növ. tám.)</t>
  </si>
  <si>
    <t>Támogatásértékű működési pénzeszköz átvétel</t>
  </si>
  <si>
    <t xml:space="preserve">Támogatásértékű működési pénzeszköz átvétel </t>
  </si>
  <si>
    <t>Támogatásértékű működési pénzeszköz átvétel összesen:</t>
  </si>
  <si>
    <t>61-62,75,82/2009. ikt. sz.</t>
  </si>
  <si>
    <t>ÁHT-n kívüli működési pénzeszköz átvétel</t>
  </si>
  <si>
    <t>NKA Mozgókép szakmai kollégium</t>
  </si>
  <si>
    <t>Rezi Várbarátok Köre rendezvény támogatása</t>
  </si>
  <si>
    <t>Mozgókép Alapítvány ART mozi támogatás</t>
  </si>
  <si>
    <t>Állami támogatás működésre (közcélú fogl.)</t>
  </si>
  <si>
    <t>Állami támogatás működésre (művelődési érd. növelés)</t>
  </si>
  <si>
    <t>Állami támogatás működésre</t>
  </si>
  <si>
    <t>ÁHT-n kívüli működési pénzeszköz átvétel összesen:</t>
  </si>
  <si>
    <t>1022-43/2009. ikt. sz.</t>
  </si>
  <si>
    <t>2009. I. félévi jutalmat terhelő 29% TB</t>
  </si>
  <si>
    <t>2009. I. félévi jutalmat terhelő 3% munkaadói járulék</t>
  </si>
  <si>
    <t>1022-44/2009. ikt. sz.</t>
  </si>
  <si>
    <t>házi segítny.</t>
  </si>
  <si>
    <t>jelzőrendsz. házi segítségny.</t>
  </si>
  <si>
    <t>1022-48/2009. ikt. sz.</t>
  </si>
  <si>
    <t>Keresetkiegészítés megtakarítás</t>
  </si>
  <si>
    <t>Járulékcsökkenés miattti elvonás     (5 hó)</t>
  </si>
  <si>
    <t>1022-35/2009. ikt. sz.</t>
  </si>
  <si>
    <t>Jelzőrendszeres házi segítségnyújtás bővítése</t>
  </si>
  <si>
    <t>"Jelzőrendszeres házi segítségnyújtás fejlesztése a Hévízi Kistérségben" pályázat</t>
  </si>
  <si>
    <t>1022-33,45/2009. ikt. sz.</t>
  </si>
  <si>
    <t>Hévíz, Honvéd u. 2. sz. alatti épület WC karbantartás</t>
  </si>
  <si>
    <t>Előadások megtartása</t>
  </si>
  <si>
    <t>Idősek részére dologi kiadás</t>
  </si>
  <si>
    <t>Dr. Moll Károly Közhasznú Alapítvány</t>
  </si>
  <si>
    <t>Kistérségi támogatás működésre (2009. április)</t>
  </si>
  <si>
    <t>63-35/2009. ikt.sz.</t>
  </si>
  <si>
    <t>Kistérségi támogatás működésre (2009. július)</t>
  </si>
  <si>
    <t>Állami támogatás működésre (közcélú foglalkoztatás)</t>
  </si>
  <si>
    <t>Munkaügyi Központ</t>
  </si>
  <si>
    <t>2009. I. félévi jutalom üdülési csekkben történő fizetés miatt</t>
  </si>
  <si>
    <t>Járulékcsökkenés miatti elvonás      (5 hó)</t>
  </si>
  <si>
    <t>1022-47/2009. ikt. sz.</t>
  </si>
  <si>
    <t>1022-54/2009. ikt. sz.</t>
  </si>
  <si>
    <t>Gázóra csere (engedélyezés, gázmérő átszerelés,műszaki átadás)</t>
  </si>
  <si>
    <t>Gázóra csere (engedélyezés, gázmérő átszerelés,műszaki átadás) - áfa</t>
  </si>
  <si>
    <t>Égéstermék tetőre való kivezetés</t>
  </si>
  <si>
    <t>Égéstermék tetőre való kivezetés - áfa</t>
  </si>
  <si>
    <t>Zala Megyei Közgyűlés Környezettudatos magatartás fejlesztése</t>
  </si>
  <si>
    <t>T/II/3/3. számú táblázat</t>
  </si>
  <si>
    <t>Állami támogatás működésre - áprilisi lemondás</t>
  </si>
  <si>
    <t>1022-50/2009. ikt. sz.</t>
  </si>
  <si>
    <t>Trenor fuvola (ezüst fejes)</t>
  </si>
  <si>
    <t>Trenor fuvola (ezüst fejes) - áfa</t>
  </si>
  <si>
    <t>Mesterhegedű (egész)</t>
  </si>
  <si>
    <t>Mesterhegedű (egész) - áfa</t>
  </si>
  <si>
    <t>Mesterhegedű (3/4-es)</t>
  </si>
  <si>
    <t>Mesterhegedű (3/4-es) - áfa</t>
  </si>
  <si>
    <t>Projektor</t>
  </si>
  <si>
    <t>Projektor - áfa</t>
  </si>
  <si>
    <t>61-75,82/2009 ikt. sz.</t>
  </si>
  <si>
    <t>Járulékcsökkenés miatti elvonás      (5 hóra)</t>
  </si>
  <si>
    <t>Dologi kiadás - továbbtanulás</t>
  </si>
  <si>
    <t>Dologi kiadás - logopédia</t>
  </si>
  <si>
    <t>Dologi kiadás - gyógytestnevelés</t>
  </si>
  <si>
    <t>Állami támogatás működésre - művészeti oktatás</t>
  </si>
  <si>
    <t>Kistérségi támogatás működésre</t>
  </si>
  <si>
    <t>Állami támogatás működésre - közcélú foglalkoztatás</t>
  </si>
  <si>
    <t>T/II/2/3. számú táblázat</t>
  </si>
  <si>
    <t>T/II/2/4. számú táblázat</t>
  </si>
  <si>
    <t>1022-46/2009. ikt. sz.</t>
  </si>
  <si>
    <t>Tempus Közalapítvány</t>
  </si>
  <si>
    <t>OKM Támogatáskezelő Igazgat.</t>
  </si>
  <si>
    <t>Érettségi vizsga támogatása</t>
  </si>
  <si>
    <t>Érettségi vizsga támogatása miatti eredeti előirányzat elvonás</t>
  </si>
  <si>
    <t>Mentor ösztöndíja</t>
  </si>
  <si>
    <t>Önkormányzati saját erőelvonás működésre</t>
  </si>
  <si>
    <t>1022-32/2009. ikt. sz.</t>
  </si>
  <si>
    <t>2 db hűtószekrény</t>
  </si>
  <si>
    <t>2 db hűtószekrény áfa</t>
  </si>
  <si>
    <t>Fúró-véső kalapács beszerzése</t>
  </si>
  <si>
    <t>Fúró-véső kalapács beszerzése áfa</t>
  </si>
  <si>
    <t>1022-34/2009. ikt. sz.</t>
  </si>
  <si>
    <t>Szeletelőgép</t>
  </si>
  <si>
    <t>2 db hűtő</t>
  </si>
  <si>
    <t>Szeletelőgép áfa</t>
  </si>
  <si>
    <t>2 db hűtó áfa</t>
  </si>
  <si>
    <t>Fénymásoló beszerzése</t>
  </si>
  <si>
    <t>Fénymásoló beszerzése áfa</t>
  </si>
  <si>
    <t>Jutalom: 2009. I. félév</t>
  </si>
  <si>
    <t>2009. I. félévi jutalmat terhelő TB (29%)</t>
  </si>
  <si>
    <t>2009. I. félévi jutalmat terhelő munkaadói járulék (3%)</t>
  </si>
  <si>
    <t>Munkadót terhelő járulékok összesen:</t>
  </si>
  <si>
    <t>Közcélú foglalkoztatás (VI. hó)</t>
  </si>
  <si>
    <t>Közcélú foglalkoztatás (VII-IX. hó)</t>
  </si>
  <si>
    <t>Járulékcsökkenés miatti elvonás     (5 hóra)</t>
  </si>
  <si>
    <t>Kötött felhaszn. állami támog. műk.-re (közcélú fogl.)(VII-IX. hó)</t>
  </si>
  <si>
    <t>Illyés Gyula Általános Iskola</t>
  </si>
  <si>
    <t>TÁMOP 3.1.4. ládika beszerzés 2 db</t>
  </si>
  <si>
    <t>TÁMOP 3.1.4. ládika beszerzés 2 db ÁFA</t>
  </si>
  <si>
    <t>TÁMOP 3.14. 21 db laptop vásárlás</t>
  </si>
  <si>
    <t>TÁMOP 3.14. 21 db laptop vásárlás ÁFA</t>
  </si>
  <si>
    <t>gyámügy</t>
  </si>
  <si>
    <t>Keresetkieg. miatti előirányzat csökkentés</t>
  </si>
  <si>
    <t>műszak</t>
  </si>
  <si>
    <t>közterület-felügyelet</t>
  </si>
  <si>
    <t>okmányiroda</t>
  </si>
  <si>
    <t>TÁMOP 3.1.4. projektmenedzsment bére 6 hó</t>
  </si>
  <si>
    <t>Városi jegyzők által műk. szakértői bizottság</t>
  </si>
  <si>
    <t>Munkaadót terhelő járulék összesen:</t>
  </si>
  <si>
    <t>Törvényi változás miatt járulék csökkenés (5  hó)</t>
  </si>
  <si>
    <t>állategészségügy</t>
  </si>
  <si>
    <t>TÁMOP 3.1.4. projektmenedzsment bérének járulékai 6 hó</t>
  </si>
  <si>
    <t>TÁMOP 3.1.4. kisértékű tárgyi eszköz beszerzés</t>
  </si>
  <si>
    <t>Dologi</t>
  </si>
  <si>
    <t>TASZII működésre állami tám.</t>
  </si>
  <si>
    <t>Bibó I. AGSZ áll. tám. működésre</t>
  </si>
  <si>
    <t>Eüi-i ellátás egyéb feladatai (mamográfiai szűrés)</t>
  </si>
  <si>
    <t>nappali ált. isk. okt.</t>
  </si>
  <si>
    <t>TÁMOP közbeszerzési kiírás anyagának ÁFA befiz. köt.</t>
  </si>
  <si>
    <t>ÁFA befizetési köt. szennyvízelvez., kezelés</t>
  </si>
  <si>
    <t>Szociálpolitikai juttatás</t>
  </si>
  <si>
    <t>GAMESZ áll. tám. működésre</t>
  </si>
  <si>
    <t>Illyés Gy. Ált. I. áll. tám. működésre</t>
  </si>
  <si>
    <t>Brunszvik T.N.O.Ó áll. tám. működésre</t>
  </si>
  <si>
    <t>TASZII áll. tám. működésre</t>
  </si>
  <si>
    <t>Festetics Gy. M.Kp. áll. tám. működésre</t>
  </si>
  <si>
    <t>Bibó I. AGSZ önk-i saját erő műk-re</t>
  </si>
  <si>
    <t>Illyés Gy.Á.I. önk-i saját erő műk-re</t>
  </si>
  <si>
    <t>Brunszvik T.N.O.Ó önk-i saját erő műk-re</t>
  </si>
  <si>
    <t>TASZII önk-i saját erő műk-re</t>
  </si>
  <si>
    <t>Festetics Gy. Műv. Kp. önk-i saját erő műk-re</t>
  </si>
  <si>
    <t>Brunszvik T.N.O.Ó áll. tám. műk-re</t>
  </si>
  <si>
    <t>Festetics Gy. Műv. Kp. álll. tám. műk-re</t>
  </si>
  <si>
    <t>63-22/2009. ikt.sz.</t>
  </si>
  <si>
    <t>TASZII kistérségi tám. működésre</t>
  </si>
  <si>
    <t>63-34/2009. ikt.sz.</t>
  </si>
  <si>
    <t>Illyés Gy.Á.I. kistérségi tám. műk-re</t>
  </si>
  <si>
    <t>GAMESZ áll. tám. műk-re (közc. fogl.)</t>
  </si>
  <si>
    <t>Illyés Gy. Á. I. áll. tám. műk-re (közcélú fogl.)</t>
  </si>
  <si>
    <t>TASZII állami tám. műk-re (közcélú fogl.)</t>
  </si>
  <si>
    <t>61-65/2009. ikt.sz.</t>
  </si>
  <si>
    <t>TASZII működésre (ESZA pályázat segítségnyújtása)</t>
  </si>
  <si>
    <t>Festetics Gy. M. Kp. áll. tám. műk-re</t>
  </si>
  <si>
    <t>Festetics Gy. M. Kp. állami tám. műk-re (közcélú fogl.)</t>
  </si>
  <si>
    <t>GAMESZ önk-i saját erő működésre</t>
  </si>
  <si>
    <t>TÁMOP 3.1.4 projekt megvalósítása</t>
  </si>
  <si>
    <t>Pályázati Alap</t>
  </si>
  <si>
    <t>Céltartalék összesen:</t>
  </si>
  <si>
    <t>1022-38/2009. ikt. sz.</t>
  </si>
  <si>
    <t>814-17; 61-58/2009. ikt. sz.</t>
  </si>
  <si>
    <t>1022-39/2009. ikt. sz.</t>
  </si>
  <si>
    <t>61-46; 51; 52/2009. ikt. sz.</t>
  </si>
  <si>
    <t>Testületi hatásköben felhasználható</t>
  </si>
  <si>
    <t>Felhalmozási  kiadás</t>
  </si>
  <si>
    <t>2724-7/2009. ikt. sz.</t>
  </si>
  <si>
    <t>Bartók B. u. III. szakasz (déli ág) út felújítás</t>
  </si>
  <si>
    <t>Bartók B. u. III. szakasz (déli ág) út felújítás ÁFA</t>
  </si>
  <si>
    <t>Jókai út, járda, csapadékvíz csatorna felújítás</t>
  </si>
  <si>
    <t>Jókai út, járda, csapadékvíz csatorna felújítás ÁFA</t>
  </si>
  <si>
    <t>Honvéd u. járda rekonstrukc É oldal (Kossuth-Vörösmarty)</t>
  </si>
  <si>
    <t>Honvéd u. járda rekonstrukc É oldal (Kossuth-Vörösmarty) ÁFA</t>
  </si>
  <si>
    <t>Közvilágítás bővítés Dombi sétány, Martinovics u. Petőfi u-ból</t>
  </si>
  <si>
    <t>Közvilágítás bővítés Dombi sétány, Martinovics u. Petőfi u-ból ÁFA</t>
  </si>
  <si>
    <t>2724-6/2009. ikt. sz.</t>
  </si>
  <si>
    <t>Budai N. A., Veres P. u. Gelsei-Pethő u. csapadék csat. kiép.</t>
  </si>
  <si>
    <t>Budai N. A., Veres P. u. Gelsei-Pethő u. csapadék csat. kiép. ÁFA</t>
  </si>
  <si>
    <t>Petőfi u. útburkolat felújítás</t>
  </si>
  <si>
    <t>Petőfi u. útburkolat felújítás ÁFA</t>
  </si>
  <si>
    <t>Felhalmozási  kiadás összesen:</t>
  </si>
  <si>
    <t>175/2009. (IX. 29.) KT. hat.</t>
  </si>
  <si>
    <t>Szabó L., Vajda Á. u. felújításának terv., kivit.</t>
  </si>
  <si>
    <t>Szabó L., Vajda Á. u. felújításának terv., kivit. ÁFA</t>
  </si>
  <si>
    <t>2724-8/2009. ikt. sz.</t>
  </si>
  <si>
    <t>Közlekedési koncepció ÁFA</t>
  </si>
  <si>
    <t>Hévíz gyógyhely városközpont közműtérkép</t>
  </si>
  <si>
    <t>Hévíz gyógyhely városközpont közműtérkép ÁFA</t>
  </si>
  <si>
    <t>Fortuna-Dombi sétány Martinovics járda j.-Egregyi Dombi u. út terv</t>
  </si>
  <si>
    <t>Fortuna-Dombi sétány Martinovics járda j.-Egregyi Dombi u. út terv ÁFA</t>
  </si>
  <si>
    <t>2724-9/2009. ikt. sz.</t>
  </si>
  <si>
    <t>Brunszvik T. N. O. Ó. Sugár u. ép. bővítés, akadályment I.</t>
  </si>
  <si>
    <t>Brunszvik T. N. O. Ó. Sugár u. ép. bővítés, akadályment I. ÁFA</t>
  </si>
  <si>
    <t>Vörösmarty u. útburkolat felújítás, kerékpárút ép. tervezés</t>
  </si>
  <si>
    <t>Vörösmarty u. útburkolat felújítás, kerékpárút ép. tervezés ÁFA</t>
  </si>
  <si>
    <t>Árpád u. burkolat felúj. parkoló kiépít., csapadékvíz elv. eng. terv</t>
  </si>
  <si>
    <t>Árpád u. burkolat felúj. parkoló kiépít., csapadékvíz elv. eng. terv ÁFA</t>
  </si>
  <si>
    <t>Út, járda, csapadékcsat. felúj. kivit. közbeszerzési elj. közzététel, szerz. köt., műszaki ell. mb.</t>
  </si>
  <si>
    <t>Út, járda, csapadékcsat. felúj. kivit. közbeszerzési elj. közzététel, szerz. köt., műszaki ell. mb. ÁFA</t>
  </si>
  <si>
    <t>Nagyparkoló vízjogi lét. eng. hosszabbítása - eljárási ktg.</t>
  </si>
  <si>
    <t>2724-10/2009. ikt. sz.</t>
  </si>
  <si>
    <t>Illyés Gy. Ált. Isk. fűtés és világítás, összekötő folyosó felújítás</t>
  </si>
  <si>
    <t>Illyés Gy. Ált. Isk. fűtés és világítás, összekötő folyosó felújítás ÁFA</t>
  </si>
  <si>
    <t>Szabó L- Vajda Á. felújítás terve</t>
  </si>
  <si>
    <t>Szabó L- Vajda Á. felújítás terve ÁFA</t>
  </si>
  <si>
    <t>Jókai u. út, járda csapvíz csat. felújítás terve</t>
  </si>
  <si>
    <t>Jókai u. út, járda csapvíz csat. felújítás terve ÁFA</t>
  </si>
  <si>
    <t>Közvilágítás hálózat bőv. tervezés, kivitelezés</t>
  </si>
  <si>
    <t>Közvilágítás hálózat bőv. tervezés, kivitelezés ÁFA</t>
  </si>
  <si>
    <t>Jutalom előirányzat csökkenés hozzátartozók üdülési csekk</t>
  </si>
  <si>
    <t>Állományba nem tartozók üdülési csekkje</t>
  </si>
  <si>
    <t>Ingatlan karbantartás hivatal belső festése</t>
  </si>
  <si>
    <t>közutak, hidak üzemelt.</t>
  </si>
  <si>
    <t>Kátyúzás</t>
  </si>
  <si>
    <t>Út, járda, csapadékcsat. kivitelezés, közbeszerzési eljár., közzététel, szerz. köt. műszaki ellenőrzés</t>
  </si>
  <si>
    <t>Út, járda, csapadékcsat. kivitelezés, közbeszerzési eljár., közzététel, szerz. köt. műszaki ellenőrzés ÁFA</t>
  </si>
  <si>
    <t>Brunszvik T. N. O. Ó. Sugár u. ép. bővítés, akadálymentesítés I.</t>
  </si>
  <si>
    <t>Brunszvik T. N. O. Ó. Sugár u. ép. bővítés, akadálymentesítés I. ÁFA</t>
  </si>
  <si>
    <t>1022-36/2009. ikt. sz.</t>
  </si>
  <si>
    <t>Brunszvik T. N. O. Ó. Sugár u. ép. tetőfelújítás</t>
  </si>
  <si>
    <t>Brunszvik T. N. O. Ó. Sugár u. ép. tetőfelújítás ÁFA</t>
  </si>
  <si>
    <t>Felhalmozási kölcsön nyújtása</t>
  </si>
  <si>
    <t>1022-41/2009. ikt. sz.</t>
  </si>
  <si>
    <t>Felhalmozási kölcsön nyújtása lakosságnak</t>
  </si>
  <si>
    <t>Felhalmozási kölcsön nyújtása önk-i dolgozónak</t>
  </si>
  <si>
    <t>Római utca, járda tervezés ÁFA</t>
  </si>
  <si>
    <t>Római utca járda tervezés (nettó összege)</t>
  </si>
  <si>
    <t>Jutalom járulékmentes üdülési csekkben való fiz.</t>
  </si>
  <si>
    <t>Saját dolgozónak üdülési csekk ei. emelése a jutalom terhére</t>
  </si>
  <si>
    <t>Dolgozók üdülési csekk ei. emelés</t>
  </si>
  <si>
    <t>148/2009. (VIII. 31.) KT. hat.</t>
  </si>
  <si>
    <t>Alsópáhok Község Önk. kerékpárút tervezés</t>
  </si>
  <si>
    <t>147/2009. (VIII. 31.) KT hat.</t>
  </si>
  <si>
    <t>ÁHT-n kívüli felhalm-i pénzeszköz átadás</t>
  </si>
  <si>
    <t>ÁHT-n kívüli műk-i pénzeszköz átadás</t>
  </si>
  <si>
    <t>51-42; 47; 50/2009. ikt. sz.</t>
  </si>
  <si>
    <t>Egyesületek, klubok támogatása</t>
  </si>
  <si>
    <t>Támogatás értékű műk-i célú pénzeszköz átadás</t>
  </si>
  <si>
    <t>Támogatás értékű felhalm-i pénzeszk. átadás</t>
  </si>
  <si>
    <t>51-54/2009. ikt. sz.</t>
  </si>
  <si>
    <t>Vajda János Gimnázium</t>
  </si>
  <si>
    <t>ZM-i Katasztrófavédelmi Igazgatóság</t>
  </si>
  <si>
    <t>Támogatás értékű műk-i pénzeszköz átadás össz.:</t>
  </si>
  <si>
    <t>Felhalmozási pénzeszköz átadás</t>
  </si>
  <si>
    <t>6682/2009. ikt. sz.</t>
  </si>
  <si>
    <t>Hévíz-Alsópáhok kerékpárút</t>
  </si>
  <si>
    <t>TASZII önkormányzati saját erő működésre</t>
  </si>
  <si>
    <t>164/2009. ikt. sz.</t>
  </si>
  <si>
    <t>Rendelkezésre állási támogatás (önerőből 20 %)</t>
  </si>
  <si>
    <t>Szakképzés indításához készített szakvélemény</t>
  </si>
  <si>
    <t>1022-33;45/2009. ikt. sz.</t>
  </si>
  <si>
    <t>147/2009. (VIII. 31.) KT.  hat.</t>
  </si>
  <si>
    <t>151/2009. (IX. 15.) KT. hat.</t>
  </si>
  <si>
    <t>Hévíz Sportkör</t>
  </si>
  <si>
    <t>158/2009. (IX. 15.) KT.  hat.</t>
  </si>
  <si>
    <t>Eseti pénzbeli ellát. középisk. tanulók támogatása</t>
  </si>
  <si>
    <t>166/2009. (IX. 15.) KT. hat.</t>
  </si>
  <si>
    <t>Hévíz Turizmus Marketing Egyesület</t>
  </si>
  <si>
    <t>167/2009. (IX. 15.) KT. hat.</t>
  </si>
  <si>
    <t>168/2009. (IX. 15.) KT. hat.</t>
  </si>
  <si>
    <t>60 éves Hévíz SK története c. könyv vásárlás</t>
  </si>
  <si>
    <t>Hévízi Képes Kalendárium c. könyv kiadása</t>
  </si>
  <si>
    <t>177/2009. (IX. 29.) KT. hat.</t>
  </si>
  <si>
    <t>Önk-i saját erő műk-re Brunszvik T. N. O. Ó.</t>
  </si>
  <si>
    <t>Központosított állami tám. alapf. műv. oktatás</t>
  </si>
  <si>
    <t>Kötött felhalm. szociális állami tám. (közcélú fogl.) (VI. hó) műk-re</t>
  </si>
  <si>
    <t>Központosított állami tám. műk-re (könyvtári érdekeltség növ.)</t>
  </si>
  <si>
    <t>Zala Megyei Közgyűlés Hivatala idősbarát önk. kitüntető cím</t>
  </si>
  <si>
    <t>OKM Támogatás Kezelő Ig. (TÁMOP 3.1.4.)</t>
  </si>
  <si>
    <t>374/2009. ikt. sz.</t>
  </si>
  <si>
    <t>Utak, járdák felújítása közbeszerzési felhívás anyagának ÁFA befiz. köt.</t>
  </si>
  <si>
    <t>Rendelkezésre állási támogatás</t>
  </si>
  <si>
    <t>Elmaradt gépkocsiért. ÁFA kiadás</t>
  </si>
  <si>
    <t>61-62., 75., 82/2009. ikt.sz.</t>
  </si>
  <si>
    <t>61-82/2009. ikt.sz.</t>
  </si>
  <si>
    <t>61-75., 82/2009. ikt.sz.</t>
  </si>
  <si>
    <t>Illyés Gy.Á.I. felhalmozásra</t>
  </si>
  <si>
    <t>Illyés Gy.Á.I. működésre</t>
  </si>
  <si>
    <t>TASZII műk-re</t>
  </si>
  <si>
    <t>TASZII működésre</t>
  </si>
  <si>
    <t>Bibó István AGSZ saját erő elvonás működésből</t>
  </si>
  <si>
    <t>Üdülési csekk járulékának átcsop. jutalomhoz</t>
  </si>
  <si>
    <t>Templomköz csapadék csatorna útburkolat ép. (befejező rész)</t>
  </si>
  <si>
    <t>Templomköz csapadék csatorna útburkolat ép. (befejező rész) ÁFA</t>
  </si>
  <si>
    <t>Sugár-Semmelweis-Dr. Korányi u. útburk. felújítás tervezése</t>
  </si>
  <si>
    <t>Sugár-Semmelweis-Dr. Korányi u. útburk. felújítás tervezése ÁFA</t>
  </si>
  <si>
    <t>2724-11/2009. ikt. sz.</t>
  </si>
  <si>
    <t>Magyarországi Tolókocsi Alapítvány támogatása</t>
  </si>
  <si>
    <t>51-51/2009. ikt. sz.</t>
  </si>
  <si>
    <t>Magyarországi Tolókocsi Alapítvány</t>
  </si>
  <si>
    <t>sportlétesítm. működtetése</t>
  </si>
  <si>
    <t>utazás-szervezés</t>
  </si>
  <si>
    <t>könyvkiadás</t>
  </si>
  <si>
    <t>ZM-i Önkormányzat Milleneumi emlékmű felállításához (Zalavár)</t>
  </si>
  <si>
    <t>Keresetkieg. munkáltatót terhelő járulék megtakarítás</t>
  </si>
  <si>
    <t>Keresetkieg. munkaadót terhelő elvonás megtakarítás</t>
  </si>
  <si>
    <t>Támogatás felhalmozásra - művészeti oktatás</t>
  </si>
  <si>
    <t>Keresetkieg. munkaadói járulék megtakarítás</t>
  </si>
  <si>
    <t>Keresetkieg. munkáltatói járulék megtakarítás</t>
  </si>
  <si>
    <t>2009. I. félévi jutalom üdülési csekkben történő kiadása miatt</t>
  </si>
  <si>
    <t>Cserszegtomaji Önkormányzat szüreti rendezvényre</t>
  </si>
  <si>
    <t>T/II/1/2. számú táblázat</t>
  </si>
  <si>
    <t>T/II/4/3. számú táblázat</t>
  </si>
  <si>
    <t>T/II/5/2. számú táblázat</t>
  </si>
  <si>
    <t>Normatív állami támogatás (lakosságszámhoz kötött)</t>
  </si>
  <si>
    <t>Kötött állami támogatás pedagógus szakvizsga</t>
  </si>
  <si>
    <t>Között állami támogatás pedagógus szakvizsga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</si>
</sst>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1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4" fontId="9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1" xfId="0" applyFont="1" applyBorder="1" applyAlignment="1">
      <alignment wrapText="1"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131"/>
  <sheetViews>
    <sheetView workbookViewId="0" topLeftCell="A1">
      <selection activeCell="B43" sqref="B43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8.375" style="0" customWidth="1"/>
    <col min="4" max="4" width="14.375" style="41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50" t="s">
        <v>0</v>
      </c>
      <c r="B1" s="50"/>
      <c r="F1" s="49" t="s">
        <v>16</v>
      </c>
      <c r="G1" s="49"/>
      <c r="H1" s="49"/>
    </row>
    <row r="2" spans="1:2" ht="15.75" customHeight="1">
      <c r="A2" s="50" t="s">
        <v>1</v>
      </c>
      <c r="B2" s="50"/>
    </row>
    <row r="3" spans="1:2" ht="15.75" customHeight="1">
      <c r="A3" s="28"/>
      <c r="B3" s="28"/>
    </row>
    <row r="4" spans="1:8" ht="14.25" customHeight="1">
      <c r="A4" s="53" t="s">
        <v>2</v>
      </c>
      <c r="B4" s="53"/>
      <c r="C4" s="53"/>
      <c r="D4" s="53"/>
      <c r="E4" s="53"/>
      <c r="F4" s="53"/>
      <c r="G4" s="53"/>
      <c r="H4" s="53"/>
    </row>
    <row r="5" spans="1:8" ht="13.5" customHeight="1">
      <c r="A5" s="53" t="s">
        <v>3</v>
      </c>
      <c r="B5" s="53"/>
      <c r="C5" s="53"/>
      <c r="D5" s="53"/>
      <c r="E5" s="53"/>
      <c r="F5" s="53"/>
      <c r="G5" s="53"/>
      <c r="H5" s="53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42" t="s">
        <v>6</v>
      </c>
      <c r="E7" s="5" t="s">
        <v>7</v>
      </c>
      <c r="F7" s="52" t="s">
        <v>8</v>
      </c>
      <c r="G7" s="52"/>
      <c r="H7" s="3" t="s">
        <v>11</v>
      </c>
    </row>
    <row r="8" spans="1:8" ht="15.75">
      <c r="A8" s="3"/>
      <c r="B8" s="3"/>
      <c r="C8" s="3"/>
      <c r="D8" s="42"/>
      <c r="E8" s="5"/>
      <c r="F8" s="4" t="s">
        <v>9</v>
      </c>
      <c r="G8" s="4" t="s">
        <v>10</v>
      </c>
      <c r="H8" s="3"/>
    </row>
    <row r="9" spans="1:8" ht="30">
      <c r="A9" s="30">
        <v>40113</v>
      </c>
      <c r="B9" s="20" t="s">
        <v>43</v>
      </c>
      <c r="C9" s="14" t="s">
        <v>89</v>
      </c>
      <c r="D9" s="43"/>
      <c r="E9" s="18"/>
      <c r="F9" s="7">
        <v>580000</v>
      </c>
      <c r="G9" s="7"/>
      <c r="H9" s="13" t="s">
        <v>432</v>
      </c>
    </row>
    <row r="10" spans="1:8" s="2" customFormat="1" ht="30">
      <c r="A10" s="58"/>
      <c r="B10" s="20" t="s">
        <v>43</v>
      </c>
      <c r="C10" s="14" t="s">
        <v>77</v>
      </c>
      <c r="D10" s="43"/>
      <c r="E10" s="18"/>
      <c r="F10" s="7"/>
      <c r="G10" s="7">
        <v>1000000</v>
      </c>
      <c r="H10" s="13" t="s">
        <v>72</v>
      </c>
    </row>
    <row r="11" spans="1:8" s="2" customFormat="1" ht="29.25">
      <c r="A11" s="33"/>
      <c r="B11" s="16" t="s">
        <v>75</v>
      </c>
      <c r="C11" s="15"/>
      <c r="D11" s="43"/>
      <c r="E11" s="9"/>
      <c r="F11" s="10">
        <f>SUM(F9:F10)</f>
        <v>580000</v>
      </c>
      <c r="G11" s="10">
        <f>SUM(G9:G10)</f>
        <v>1000000</v>
      </c>
      <c r="H11" s="34"/>
    </row>
    <row r="12" spans="1:8" s="2" customFormat="1" ht="30">
      <c r="A12" s="33"/>
      <c r="B12" s="16" t="s">
        <v>88</v>
      </c>
      <c r="C12" s="14" t="s">
        <v>437</v>
      </c>
      <c r="D12" s="43"/>
      <c r="E12" s="9"/>
      <c r="F12" s="10">
        <v>3255000</v>
      </c>
      <c r="G12" s="10"/>
      <c r="H12" s="13" t="s">
        <v>87</v>
      </c>
    </row>
    <row r="13" spans="1:8" s="2" customFormat="1" ht="30">
      <c r="A13" s="33"/>
      <c r="B13" s="20" t="s">
        <v>27</v>
      </c>
      <c r="C13" s="14" t="s">
        <v>77</v>
      </c>
      <c r="D13" s="43" t="s">
        <v>73</v>
      </c>
      <c r="E13" s="18"/>
      <c r="F13" s="7"/>
      <c r="G13" s="7">
        <v>200000</v>
      </c>
      <c r="H13" s="13" t="s">
        <v>74</v>
      </c>
    </row>
    <row r="14" spans="1:8" s="2" customFormat="1" ht="30">
      <c r="A14" s="30"/>
      <c r="B14" s="20" t="s">
        <v>27</v>
      </c>
      <c r="C14" s="14" t="s">
        <v>76</v>
      </c>
      <c r="D14" s="43"/>
      <c r="E14" s="9"/>
      <c r="F14" s="7"/>
      <c r="G14" s="7">
        <v>1566000</v>
      </c>
      <c r="H14" s="13" t="s">
        <v>78</v>
      </c>
    </row>
    <row r="15" spans="1:8" s="2" customFormat="1" ht="30">
      <c r="A15" s="30"/>
      <c r="B15" s="20" t="s">
        <v>27</v>
      </c>
      <c r="C15" s="14" t="s">
        <v>76</v>
      </c>
      <c r="D15" s="43"/>
      <c r="E15" s="9"/>
      <c r="F15" s="7"/>
      <c r="G15" s="7">
        <v>1000</v>
      </c>
      <c r="H15" s="13" t="s">
        <v>473</v>
      </c>
    </row>
    <row r="16" spans="1:8" s="2" customFormat="1" ht="30">
      <c r="A16" s="30"/>
      <c r="B16" s="20" t="s">
        <v>27</v>
      </c>
      <c r="C16" s="14" t="s">
        <v>76</v>
      </c>
      <c r="D16" s="43"/>
      <c r="E16" s="9"/>
      <c r="F16" s="7"/>
      <c r="G16" s="7">
        <v>7000</v>
      </c>
      <c r="H16" s="13" t="s">
        <v>474</v>
      </c>
    </row>
    <row r="17" spans="1:8" s="2" customFormat="1" ht="30">
      <c r="A17" s="30"/>
      <c r="B17" s="20" t="s">
        <v>27</v>
      </c>
      <c r="C17" s="14" t="s">
        <v>76</v>
      </c>
      <c r="D17" s="43"/>
      <c r="E17" s="9"/>
      <c r="F17" s="7"/>
      <c r="G17" s="7">
        <v>1026000</v>
      </c>
      <c r="H17" s="13" t="s">
        <v>79</v>
      </c>
    </row>
    <row r="18" spans="1:8" s="2" customFormat="1" ht="30">
      <c r="A18" s="30"/>
      <c r="B18" s="20" t="s">
        <v>27</v>
      </c>
      <c r="C18" s="14" t="s">
        <v>80</v>
      </c>
      <c r="D18" s="43"/>
      <c r="E18" s="9"/>
      <c r="F18" s="7"/>
      <c r="G18" s="7">
        <v>1000</v>
      </c>
      <c r="H18" s="13" t="s">
        <v>472</v>
      </c>
    </row>
    <row r="19" spans="1:8" s="2" customFormat="1" ht="30">
      <c r="A19" s="30"/>
      <c r="B19" s="20" t="s">
        <v>27</v>
      </c>
      <c r="C19" s="14" t="s">
        <v>81</v>
      </c>
      <c r="D19" s="43"/>
      <c r="E19" s="9"/>
      <c r="F19" s="7">
        <v>79000</v>
      </c>
      <c r="G19" s="7"/>
      <c r="H19" s="13" t="s">
        <v>433</v>
      </c>
    </row>
    <row r="20" spans="1:8" s="2" customFormat="1" ht="30">
      <c r="A20" s="30"/>
      <c r="B20" s="20" t="s">
        <v>27</v>
      </c>
      <c r="C20" s="14" t="s">
        <v>82</v>
      </c>
      <c r="D20" s="43"/>
      <c r="E20" s="9"/>
      <c r="F20" s="7">
        <v>199000</v>
      </c>
      <c r="G20" s="7"/>
      <c r="H20" s="13" t="s">
        <v>434</v>
      </c>
    </row>
    <row r="21" spans="1:8" s="2" customFormat="1" ht="30">
      <c r="A21" s="30"/>
      <c r="B21" s="20" t="s">
        <v>27</v>
      </c>
      <c r="C21" s="14" t="s">
        <v>83</v>
      </c>
      <c r="D21" s="43"/>
      <c r="E21" s="9"/>
      <c r="F21" s="7">
        <v>174000</v>
      </c>
      <c r="G21" s="7"/>
      <c r="H21" s="13" t="s">
        <v>84</v>
      </c>
    </row>
    <row r="22" spans="1:8" s="2" customFormat="1" ht="30">
      <c r="A22" s="30"/>
      <c r="B22" s="20" t="s">
        <v>27</v>
      </c>
      <c r="C22" s="14" t="s">
        <v>85</v>
      </c>
      <c r="D22" s="43"/>
      <c r="E22" s="9"/>
      <c r="F22" s="7">
        <v>488000</v>
      </c>
      <c r="G22" s="7"/>
      <c r="H22" s="13" t="s">
        <v>86</v>
      </c>
    </row>
    <row r="23" spans="1:8" s="2" customFormat="1" ht="30">
      <c r="A23" s="30"/>
      <c r="B23" s="20" t="s">
        <v>27</v>
      </c>
      <c r="C23" s="14" t="s">
        <v>188</v>
      </c>
      <c r="D23" s="43"/>
      <c r="E23" s="9"/>
      <c r="F23" s="7">
        <v>1317000</v>
      </c>
      <c r="G23" s="7"/>
      <c r="H23" s="13" t="s">
        <v>275</v>
      </c>
    </row>
    <row r="24" spans="1:8" s="2" customFormat="1" ht="30">
      <c r="A24" s="30"/>
      <c r="B24" s="20" t="s">
        <v>27</v>
      </c>
      <c r="C24" s="14" t="s">
        <v>89</v>
      </c>
      <c r="D24" s="43"/>
      <c r="E24" s="9"/>
      <c r="F24" s="7">
        <v>265000</v>
      </c>
      <c r="G24" s="7"/>
      <c r="H24" s="13" t="s">
        <v>90</v>
      </c>
    </row>
    <row r="25" spans="1:8" s="2" customFormat="1" ht="30">
      <c r="A25" s="30"/>
      <c r="B25" s="20" t="s">
        <v>27</v>
      </c>
      <c r="C25" s="14" t="s">
        <v>91</v>
      </c>
      <c r="D25" s="43"/>
      <c r="E25" s="9"/>
      <c r="F25" s="7">
        <v>492000</v>
      </c>
      <c r="G25" s="7"/>
      <c r="H25" s="13" t="s">
        <v>92</v>
      </c>
    </row>
    <row r="26" spans="1:8" s="2" customFormat="1" ht="30">
      <c r="A26" s="30"/>
      <c r="B26" s="20" t="s">
        <v>27</v>
      </c>
      <c r="C26" s="14" t="s">
        <v>77</v>
      </c>
      <c r="D26" s="43" t="s">
        <v>73</v>
      </c>
      <c r="E26" s="9"/>
      <c r="F26" s="7">
        <v>10000000</v>
      </c>
      <c r="G26" s="7"/>
      <c r="H26" s="13" t="s">
        <v>93</v>
      </c>
    </row>
    <row r="27" spans="1:8" s="2" customFormat="1" ht="30">
      <c r="A27" s="30"/>
      <c r="B27" s="20" t="s">
        <v>27</v>
      </c>
      <c r="C27" s="14" t="s">
        <v>77</v>
      </c>
      <c r="D27" s="43"/>
      <c r="E27" s="9"/>
      <c r="F27" s="7">
        <v>42000000</v>
      </c>
      <c r="G27" s="7"/>
      <c r="H27" s="13" t="s">
        <v>94</v>
      </c>
    </row>
    <row r="28" spans="1:8" s="2" customFormat="1" ht="30">
      <c r="A28" s="30"/>
      <c r="B28" s="20" t="s">
        <v>27</v>
      </c>
      <c r="C28" s="14" t="s">
        <v>77</v>
      </c>
      <c r="D28" s="43" t="s">
        <v>95</v>
      </c>
      <c r="E28" s="9"/>
      <c r="F28" s="7"/>
      <c r="G28" s="7">
        <v>1000000</v>
      </c>
      <c r="H28" s="13" t="s">
        <v>96</v>
      </c>
    </row>
    <row r="29" spans="1:8" s="2" customFormat="1" ht="30">
      <c r="A29" s="30"/>
      <c r="B29" s="20" t="s">
        <v>27</v>
      </c>
      <c r="C29" s="14" t="s">
        <v>77</v>
      </c>
      <c r="D29" s="44" t="s">
        <v>73</v>
      </c>
      <c r="E29" s="9"/>
      <c r="F29" s="7">
        <v>120000</v>
      </c>
      <c r="G29" s="7"/>
      <c r="H29" s="13" t="s">
        <v>97</v>
      </c>
    </row>
    <row r="30" spans="1:8" s="2" customFormat="1" ht="30">
      <c r="A30" s="30"/>
      <c r="B30" s="20" t="s">
        <v>27</v>
      </c>
      <c r="C30" s="14" t="s">
        <v>77</v>
      </c>
      <c r="D30" s="44" t="s">
        <v>73</v>
      </c>
      <c r="E30" s="9"/>
      <c r="F30" s="7">
        <v>30000</v>
      </c>
      <c r="G30" s="7"/>
      <c r="H30" s="13" t="s">
        <v>98</v>
      </c>
    </row>
    <row r="31" spans="1:8" s="2" customFormat="1" ht="30">
      <c r="A31" s="30"/>
      <c r="B31" s="20" t="s">
        <v>27</v>
      </c>
      <c r="C31" s="14" t="s">
        <v>77</v>
      </c>
      <c r="D31" s="44" t="s">
        <v>99</v>
      </c>
      <c r="E31" s="9"/>
      <c r="F31" s="7">
        <v>200000</v>
      </c>
      <c r="G31" s="7"/>
      <c r="H31" s="13" t="s">
        <v>100</v>
      </c>
    </row>
    <row r="32" spans="1:8" s="2" customFormat="1" ht="30">
      <c r="A32" s="30"/>
      <c r="B32" s="20" t="s">
        <v>27</v>
      </c>
      <c r="C32" s="14" t="s">
        <v>77</v>
      </c>
      <c r="D32" s="44" t="s">
        <v>99</v>
      </c>
      <c r="E32" s="9"/>
      <c r="F32" s="7">
        <v>50000</v>
      </c>
      <c r="G32" s="7"/>
      <c r="H32" s="13" t="s">
        <v>101</v>
      </c>
    </row>
    <row r="33" spans="1:8" s="2" customFormat="1" ht="30">
      <c r="A33" s="30"/>
      <c r="B33" s="20" t="s">
        <v>27</v>
      </c>
      <c r="C33" s="14" t="s">
        <v>77</v>
      </c>
      <c r="D33" s="44" t="s">
        <v>102</v>
      </c>
      <c r="E33" s="9"/>
      <c r="F33" s="7">
        <v>200000</v>
      </c>
      <c r="G33" s="7"/>
      <c r="H33" s="13" t="s">
        <v>103</v>
      </c>
    </row>
    <row r="34" spans="1:8" s="2" customFormat="1" ht="30">
      <c r="A34" s="30"/>
      <c r="B34" s="20" t="s">
        <v>27</v>
      </c>
      <c r="C34" s="14" t="s">
        <v>104</v>
      </c>
      <c r="D34" s="43"/>
      <c r="E34" s="9"/>
      <c r="F34" s="7">
        <v>279000</v>
      </c>
      <c r="G34" s="7"/>
      <c r="H34" s="13" t="s">
        <v>105</v>
      </c>
    </row>
    <row r="35" spans="1:8" s="2" customFormat="1" ht="30">
      <c r="A35" s="30"/>
      <c r="B35" s="20" t="s">
        <v>27</v>
      </c>
      <c r="C35" s="14" t="s">
        <v>106</v>
      </c>
      <c r="D35" s="43" t="s">
        <v>107</v>
      </c>
      <c r="E35" s="9"/>
      <c r="F35" s="7"/>
      <c r="G35" s="7">
        <v>1776000</v>
      </c>
      <c r="H35" s="13" t="s">
        <v>108</v>
      </c>
    </row>
    <row r="36" spans="1:8" s="2" customFormat="1" ht="30">
      <c r="A36" s="30"/>
      <c r="B36" s="20" t="s">
        <v>27</v>
      </c>
      <c r="C36" s="14" t="s">
        <v>109</v>
      </c>
      <c r="D36" s="43" t="s">
        <v>110</v>
      </c>
      <c r="E36" s="9"/>
      <c r="F36" s="7"/>
      <c r="G36" s="7">
        <v>7653000</v>
      </c>
      <c r="H36" s="13" t="s">
        <v>108</v>
      </c>
    </row>
    <row r="37" spans="1:8" s="2" customFormat="1" ht="15.75">
      <c r="A37" s="33"/>
      <c r="B37" s="16" t="s">
        <v>44</v>
      </c>
      <c r="C37" s="15"/>
      <c r="D37" s="43"/>
      <c r="E37" s="9"/>
      <c r="F37" s="10">
        <f>SUM(F13:F36)</f>
        <v>55893000</v>
      </c>
      <c r="G37" s="10">
        <f>SUM(G13:G36)</f>
        <v>13230000</v>
      </c>
      <c r="H37" s="34"/>
    </row>
    <row r="38" spans="1:8" s="2" customFormat="1" ht="30">
      <c r="A38" s="30"/>
      <c r="B38" s="20" t="s">
        <v>70</v>
      </c>
      <c r="C38" s="14" t="s">
        <v>111</v>
      </c>
      <c r="D38" s="44" t="s">
        <v>113</v>
      </c>
      <c r="E38" s="9"/>
      <c r="F38" s="7"/>
      <c r="G38" s="7">
        <v>100000</v>
      </c>
      <c r="H38" s="13" t="s">
        <v>112</v>
      </c>
    </row>
    <row r="39" spans="1:8" s="2" customFormat="1" ht="30">
      <c r="A39" s="30"/>
      <c r="B39" s="20" t="s">
        <v>70</v>
      </c>
      <c r="C39" s="14" t="s">
        <v>114</v>
      </c>
      <c r="D39" s="44" t="s">
        <v>116</v>
      </c>
      <c r="E39" s="9"/>
      <c r="F39" s="7">
        <v>150000</v>
      </c>
      <c r="G39" s="7"/>
      <c r="H39" s="13" t="s">
        <v>115</v>
      </c>
    </row>
    <row r="40" spans="1:8" s="2" customFormat="1" ht="39">
      <c r="A40" s="30"/>
      <c r="B40" s="20" t="s">
        <v>70</v>
      </c>
      <c r="C40" s="14" t="s">
        <v>114</v>
      </c>
      <c r="D40" s="44" t="s">
        <v>117</v>
      </c>
      <c r="E40" s="9"/>
      <c r="F40" s="7">
        <v>120000</v>
      </c>
      <c r="G40" s="7"/>
      <c r="H40" s="13" t="s">
        <v>115</v>
      </c>
    </row>
    <row r="41" spans="1:8" s="2" customFormat="1" ht="30">
      <c r="A41" s="30"/>
      <c r="B41" s="20" t="s">
        <v>70</v>
      </c>
      <c r="C41" s="14" t="s">
        <v>118</v>
      </c>
      <c r="D41" s="44" t="s">
        <v>119</v>
      </c>
      <c r="E41" s="9"/>
      <c r="F41" s="7">
        <v>736000</v>
      </c>
      <c r="G41" s="7"/>
      <c r="H41" s="13" t="s">
        <v>115</v>
      </c>
    </row>
    <row r="42" spans="1:8" s="2" customFormat="1" ht="30">
      <c r="A42" s="30"/>
      <c r="B42" s="20" t="s">
        <v>70</v>
      </c>
      <c r="C42" s="14" t="s">
        <v>123</v>
      </c>
      <c r="D42" s="44" t="s">
        <v>113</v>
      </c>
      <c r="E42" s="9"/>
      <c r="F42" s="7">
        <v>5529000</v>
      </c>
      <c r="G42" s="7"/>
      <c r="H42" s="13" t="s">
        <v>124</v>
      </c>
    </row>
    <row r="43" spans="1:8" s="2" customFormat="1" ht="30">
      <c r="A43" s="30"/>
      <c r="B43" s="20" t="s">
        <v>70</v>
      </c>
      <c r="C43" s="14" t="s">
        <v>120</v>
      </c>
      <c r="D43" s="44" t="s">
        <v>121</v>
      </c>
      <c r="E43" s="9"/>
      <c r="F43" s="7">
        <v>140000</v>
      </c>
      <c r="G43" s="7"/>
      <c r="H43" s="13" t="s">
        <v>122</v>
      </c>
    </row>
    <row r="44" spans="1:8" s="2" customFormat="1" ht="45">
      <c r="A44" s="30"/>
      <c r="B44" s="20" t="s">
        <v>70</v>
      </c>
      <c r="C44" s="14" t="s">
        <v>125</v>
      </c>
      <c r="D44" s="44" t="s">
        <v>113</v>
      </c>
      <c r="E44" s="9"/>
      <c r="F44" s="7">
        <v>1140000</v>
      </c>
      <c r="G44" s="7"/>
      <c r="H44" s="13" t="s">
        <v>181</v>
      </c>
    </row>
    <row r="45" spans="1:8" s="2" customFormat="1" ht="30">
      <c r="A45" s="30"/>
      <c r="B45" s="20" t="s">
        <v>70</v>
      </c>
      <c r="C45" s="14" t="s">
        <v>77</v>
      </c>
      <c r="D45" s="43" t="s">
        <v>73</v>
      </c>
      <c r="E45" s="9"/>
      <c r="F45" s="7">
        <v>80000</v>
      </c>
      <c r="G45" s="10"/>
      <c r="H45" s="13" t="s">
        <v>126</v>
      </c>
    </row>
    <row r="46" spans="1:8" s="2" customFormat="1" ht="30">
      <c r="A46" s="30"/>
      <c r="B46" s="20" t="s">
        <v>70</v>
      </c>
      <c r="C46" s="14" t="s">
        <v>127</v>
      </c>
      <c r="D46" s="43"/>
      <c r="E46" s="9"/>
      <c r="F46" s="7">
        <v>50000</v>
      </c>
      <c r="G46" s="10"/>
      <c r="H46" s="13" t="s">
        <v>435</v>
      </c>
    </row>
    <row r="47" spans="1:8" s="2" customFormat="1" ht="30">
      <c r="A47" s="30"/>
      <c r="B47" s="20" t="s">
        <v>70</v>
      </c>
      <c r="C47" s="14" t="s">
        <v>106</v>
      </c>
      <c r="D47" s="43" t="s">
        <v>107</v>
      </c>
      <c r="E47" s="9"/>
      <c r="F47" s="7"/>
      <c r="G47" s="7">
        <v>3600000</v>
      </c>
      <c r="H47" s="13" t="s">
        <v>128</v>
      </c>
    </row>
    <row r="48" spans="1:8" s="2" customFormat="1" ht="30">
      <c r="A48" s="30"/>
      <c r="B48" s="20" t="s">
        <v>70</v>
      </c>
      <c r="C48" s="14" t="s">
        <v>106</v>
      </c>
      <c r="D48" s="43" t="s">
        <v>110</v>
      </c>
      <c r="E48" s="9"/>
      <c r="F48" s="7"/>
      <c r="G48" s="7">
        <v>10165000</v>
      </c>
      <c r="H48" s="13" t="s">
        <v>128</v>
      </c>
    </row>
    <row r="49" spans="1:8" s="2" customFormat="1" ht="30">
      <c r="A49" s="30"/>
      <c r="B49" s="20" t="s">
        <v>70</v>
      </c>
      <c r="C49" s="14" t="s">
        <v>437</v>
      </c>
      <c r="D49" s="43"/>
      <c r="E49" s="9"/>
      <c r="F49" s="7">
        <v>16585000</v>
      </c>
      <c r="G49" s="7"/>
      <c r="H49" s="13" t="s">
        <v>436</v>
      </c>
    </row>
    <row r="50" spans="1:8" s="2" customFormat="1" ht="43.5">
      <c r="A50" s="33"/>
      <c r="B50" s="16" t="s">
        <v>71</v>
      </c>
      <c r="C50" s="15"/>
      <c r="D50" s="45"/>
      <c r="E50" s="9"/>
      <c r="F50" s="10">
        <f>SUM(F38:F49)</f>
        <v>24530000</v>
      </c>
      <c r="G50" s="10">
        <f>SUM(G38:G49)</f>
        <v>13865000</v>
      </c>
      <c r="H50" s="34"/>
    </row>
    <row r="51" spans="1:8" s="2" customFormat="1" ht="30">
      <c r="A51" s="33"/>
      <c r="B51" s="16" t="s">
        <v>129</v>
      </c>
      <c r="C51" s="15"/>
      <c r="D51" s="45"/>
      <c r="E51" s="9"/>
      <c r="F51" s="10">
        <v>52321000</v>
      </c>
      <c r="G51" s="10"/>
      <c r="H51" s="13" t="s">
        <v>130</v>
      </c>
    </row>
    <row r="52" spans="1:8" ht="15.75">
      <c r="A52" s="8"/>
      <c r="B52" s="9" t="s">
        <v>14</v>
      </c>
      <c r="C52" s="9"/>
      <c r="D52" s="45"/>
      <c r="E52" s="9"/>
      <c r="F52" s="10">
        <f>F12+F37+F50+F51+F11</f>
        <v>136579000</v>
      </c>
      <c r="G52" s="10">
        <f>G12+G37+G50+G51+G11</f>
        <v>28095000</v>
      </c>
      <c r="H52" s="12"/>
    </row>
    <row r="53" spans="1:8" ht="15.75">
      <c r="A53" s="8"/>
      <c r="B53" s="9" t="s">
        <v>22</v>
      </c>
      <c r="C53" s="6"/>
      <c r="D53" s="43"/>
      <c r="E53" s="6"/>
      <c r="F53" s="51">
        <f>F52-G52</f>
        <v>108484000</v>
      </c>
      <c r="G53" s="51"/>
      <c r="H53" s="12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spans="6:7" ht="15.75">
      <c r="F76" s="1"/>
      <c r="G76" s="1"/>
    </row>
    <row r="77" spans="6:7" ht="15.75">
      <c r="F77" s="1"/>
      <c r="G77" s="1"/>
    </row>
    <row r="78" spans="6:7" ht="15.75">
      <c r="F78" s="1"/>
      <c r="G78" s="1"/>
    </row>
    <row r="79" spans="6:7" ht="15.75">
      <c r="F79" s="1"/>
      <c r="G79" s="1"/>
    </row>
    <row r="80" spans="6:7" ht="15.75">
      <c r="F80" s="1"/>
      <c r="G80" s="1"/>
    </row>
    <row r="81" spans="6:7" ht="15.75"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spans="6:7" ht="15.75">
      <c r="F84" s="1"/>
      <c r="G84" s="1"/>
    </row>
    <row r="85" spans="6:7" ht="15.75">
      <c r="F85" s="1"/>
      <c r="G85" s="1"/>
    </row>
    <row r="86" spans="6:7" ht="15.75">
      <c r="F86" s="1"/>
      <c r="G86" s="1"/>
    </row>
    <row r="87" spans="6:7" ht="15.75">
      <c r="F87" s="1"/>
      <c r="G87" s="1"/>
    </row>
    <row r="88" spans="6:7" ht="15.75">
      <c r="F88" s="1"/>
      <c r="G88" s="1"/>
    </row>
    <row r="89" spans="6:7" ht="15.75">
      <c r="F89" s="1"/>
      <c r="G89" s="1"/>
    </row>
    <row r="90" spans="6:7" ht="15.75">
      <c r="F90" s="1"/>
      <c r="G90" s="1"/>
    </row>
    <row r="91" spans="6:7" ht="15.75">
      <c r="F91" s="1"/>
      <c r="G91" s="1"/>
    </row>
    <row r="92" spans="6:7" ht="15.75">
      <c r="F92" s="1"/>
      <c r="G92" s="1"/>
    </row>
    <row r="93" spans="6:7" ht="15.75">
      <c r="F93" s="1"/>
      <c r="G93" s="1"/>
    </row>
    <row r="94" spans="6:7" ht="15.75">
      <c r="F94" s="1"/>
      <c r="G94" s="1"/>
    </row>
    <row r="95" spans="6:7" ht="15.75">
      <c r="F95" s="1"/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  <row r="112" ht="15.75">
      <c r="G112" s="1"/>
    </row>
    <row r="113" ht="15.75">
      <c r="G113" s="1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  <row r="118" ht="15.75">
      <c r="G118" s="1"/>
    </row>
    <row r="119" ht="15.75">
      <c r="G119" s="1"/>
    </row>
    <row r="120" ht="15.75">
      <c r="G120" s="1"/>
    </row>
    <row r="121" ht="15.75">
      <c r="G121" s="1"/>
    </row>
    <row r="122" ht="15.75">
      <c r="G122" s="1"/>
    </row>
    <row r="123" ht="15.75">
      <c r="G123" s="1"/>
    </row>
    <row r="124" ht="15.75">
      <c r="G124" s="1"/>
    </row>
    <row r="125" ht="15.75">
      <c r="G125" s="1"/>
    </row>
    <row r="126" ht="15.75">
      <c r="G126" s="1"/>
    </row>
    <row r="127" ht="15.75">
      <c r="G127" s="1"/>
    </row>
    <row r="128" ht="15.75">
      <c r="G128" s="1"/>
    </row>
    <row r="129" ht="15.75">
      <c r="G129" s="1"/>
    </row>
    <row r="130" ht="15.75">
      <c r="G130" s="1"/>
    </row>
    <row r="131" ht="15.75">
      <c r="G131" s="1"/>
    </row>
  </sheetData>
  <mergeCells count="7">
    <mergeCell ref="F1:H1"/>
    <mergeCell ref="A1:B1"/>
    <mergeCell ref="A2:B2"/>
    <mergeCell ref="F53:G53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97"/>
  <sheetViews>
    <sheetView workbookViewId="0" topLeftCell="A1">
      <selection activeCell="C24" sqref="C24"/>
    </sheetView>
  </sheetViews>
  <sheetFormatPr defaultColWidth="9.00390625" defaultRowHeight="15.75"/>
  <cols>
    <col min="1" max="1" width="9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31</v>
      </c>
      <c r="B1" s="54"/>
      <c r="F1" s="55" t="s">
        <v>32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47.25">
      <c r="A11" s="30">
        <v>40113</v>
      </c>
      <c r="B11" s="27" t="s">
        <v>70</v>
      </c>
      <c r="C11" s="14" t="s">
        <v>249</v>
      </c>
      <c r="D11" s="15"/>
      <c r="E11" s="15"/>
      <c r="F11" s="10">
        <v>40000</v>
      </c>
      <c r="G11" s="10"/>
      <c r="H11" s="13" t="s">
        <v>251</v>
      </c>
    </row>
    <row r="12" spans="1:8" s="19" customFormat="1" ht="15.75">
      <c r="A12" s="33"/>
      <c r="B12" s="26" t="s">
        <v>25</v>
      </c>
      <c r="C12" s="14" t="s">
        <v>76</v>
      </c>
      <c r="D12" s="14"/>
      <c r="E12" s="14"/>
      <c r="F12" s="7"/>
      <c r="G12" s="7">
        <v>242000</v>
      </c>
      <c r="H12" s="13" t="s">
        <v>195</v>
      </c>
    </row>
    <row r="13" spans="1:8" s="19" customFormat="1" ht="15.75">
      <c r="A13" s="33"/>
      <c r="B13" s="26" t="s">
        <v>25</v>
      </c>
      <c r="C13" s="14" t="s">
        <v>85</v>
      </c>
      <c r="D13" s="14"/>
      <c r="E13" s="14"/>
      <c r="F13" s="7">
        <v>488000</v>
      </c>
      <c r="G13" s="7"/>
      <c r="H13" s="13" t="s">
        <v>195</v>
      </c>
    </row>
    <row r="14" spans="1:8" s="19" customFormat="1" ht="30">
      <c r="A14" s="33"/>
      <c r="B14" s="26" t="s">
        <v>25</v>
      </c>
      <c r="C14" s="14" t="s">
        <v>85</v>
      </c>
      <c r="D14" s="14"/>
      <c r="E14" s="14"/>
      <c r="F14" s="7"/>
      <c r="G14" s="7">
        <v>488000</v>
      </c>
      <c r="H14" s="13" t="s">
        <v>255</v>
      </c>
    </row>
    <row r="15" spans="1:8" s="19" customFormat="1" ht="15.75">
      <c r="A15" s="30"/>
      <c r="B15" s="26" t="s">
        <v>25</v>
      </c>
      <c r="C15" s="14" t="s">
        <v>170</v>
      </c>
      <c r="D15" s="14"/>
      <c r="E15" s="14"/>
      <c r="F15" s="7"/>
      <c r="G15" s="7">
        <v>2060000</v>
      </c>
      <c r="H15" s="13" t="s">
        <v>195</v>
      </c>
    </row>
    <row r="16" spans="1:8" s="19" customFormat="1" ht="30">
      <c r="A16" s="30"/>
      <c r="B16" s="26" t="s">
        <v>25</v>
      </c>
      <c r="C16" s="14" t="s">
        <v>109</v>
      </c>
      <c r="D16" s="14"/>
      <c r="E16" s="14"/>
      <c r="F16" s="7"/>
      <c r="G16" s="7">
        <v>1102000</v>
      </c>
      <c r="H16" s="13" t="s">
        <v>56</v>
      </c>
    </row>
    <row r="17" spans="1:8" s="2" customFormat="1" ht="31.5">
      <c r="A17" s="33"/>
      <c r="B17" s="27" t="s">
        <v>49</v>
      </c>
      <c r="C17" s="15"/>
      <c r="D17" s="15"/>
      <c r="E17" s="15"/>
      <c r="F17" s="10">
        <f>SUM(F12:F16)</f>
        <v>488000</v>
      </c>
      <c r="G17" s="10">
        <f>SUM(G12:G16)</f>
        <v>3892000</v>
      </c>
      <c r="H17" s="34"/>
    </row>
    <row r="18" spans="1:8" s="2" customFormat="1" ht="15.75">
      <c r="A18" s="33"/>
      <c r="B18" s="27" t="s">
        <v>14</v>
      </c>
      <c r="C18" s="15"/>
      <c r="D18" s="15"/>
      <c r="E18" s="15"/>
      <c r="F18" s="10">
        <f>F11+F17</f>
        <v>528000</v>
      </c>
      <c r="G18" s="10">
        <f>G11+G17</f>
        <v>3892000</v>
      </c>
      <c r="H18" s="34"/>
    </row>
    <row r="19" spans="1:8" ht="15.75">
      <c r="A19" s="8"/>
      <c r="B19" s="9" t="s">
        <v>22</v>
      </c>
      <c r="C19" s="6"/>
      <c r="D19" s="6"/>
      <c r="E19" s="6"/>
      <c r="F19" s="51">
        <f>F18-G18</f>
        <v>-3364000</v>
      </c>
      <c r="G19" s="51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H101"/>
  <sheetViews>
    <sheetView workbookViewId="0" topLeftCell="A1">
      <selection activeCell="I19" sqref="I19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31</v>
      </c>
      <c r="B1" s="54"/>
      <c r="F1" s="55" t="s">
        <v>33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40113</v>
      </c>
      <c r="B11" s="26" t="s">
        <v>30</v>
      </c>
      <c r="C11" s="14" t="s">
        <v>200</v>
      </c>
      <c r="D11" s="14"/>
      <c r="E11" s="14"/>
      <c r="F11" s="7"/>
      <c r="G11" s="7">
        <v>242000</v>
      </c>
      <c r="H11" s="13" t="s">
        <v>30</v>
      </c>
    </row>
    <row r="12" spans="1:8" ht="15.75">
      <c r="A12" s="33"/>
      <c r="B12" s="26" t="s">
        <v>30</v>
      </c>
      <c r="C12" s="14" t="s">
        <v>85</v>
      </c>
      <c r="D12" s="14"/>
      <c r="E12" s="14"/>
      <c r="F12" s="7">
        <v>370000</v>
      </c>
      <c r="G12" s="7"/>
      <c r="H12" s="13" t="s">
        <v>252</v>
      </c>
    </row>
    <row r="13" spans="1:8" ht="30">
      <c r="A13" s="33"/>
      <c r="B13" s="26" t="s">
        <v>30</v>
      </c>
      <c r="C13" s="14" t="s">
        <v>85</v>
      </c>
      <c r="D13" s="14"/>
      <c r="E13" s="14"/>
      <c r="F13" s="7"/>
      <c r="G13" s="7">
        <v>370000</v>
      </c>
      <c r="H13" s="13" t="s">
        <v>253</v>
      </c>
    </row>
    <row r="14" spans="1:8" ht="15.75">
      <c r="A14" s="33"/>
      <c r="B14" s="26" t="s">
        <v>30</v>
      </c>
      <c r="C14" s="14" t="s">
        <v>249</v>
      </c>
      <c r="D14" s="14"/>
      <c r="E14" s="14"/>
      <c r="F14" s="7">
        <v>40000</v>
      </c>
      <c r="G14" s="7"/>
      <c r="H14" s="13" t="s">
        <v>254</v>
      </c>
    </row>
    <row r="15" spans="1:8" ht="15.75">
      <c r="A15" s="33"/>
      <c r="B15" s="26" t="s">
        <v>30</v>
      </c>
      <c r="C15" s="14" t="s">
        <v>170</v>
      </c>
      <c r="D15" s="14"/>
      <c r="E15" s="14"/>
      <c r="F15" s="7"/>
      <c r="G15" s="7">
        <v>1545000</v>
      </c>
      <c r="H15" s="13" t="s">
        <v>204</v>
      </c>
    </row>
    <row r="16" spans="1:8" s="2" customFormat="1" ht="15.75">
      <c r="A16" s="33"/>
      <c r="B16" s="27" t="s">
        <v>38</v>
      </c>
      <c r="C16" s="15"/>
      <c r="D16" s="15"/>
      <c r="E16" s="15"/>
      <c r="F16" s="10">
        <f>SUM(F11:F15)</f>
        <v>410000</v>
      </c>
      <c r="G16" s="10">
        <f>SUM(G11:G15)</f>
        <v>2157000</v>
      </c>
      <c r="H16" s="34"/>
    </row>
    <row r="17" spans="1:8" ht="15.75">
      <c r="A17" s="30"/>
      <c r="B17" s="26" t="s">
        <v>37</v>
      </c>
      <c r="C17" s="14" t="s">
        <v>85</v>
      </c>
      <c r="D17" s="14"/>
      <c r="E17" s="14"/>
      <c r="F17" s="7">
        <v>118000</v>
      </c>
      <c r="G17" s="7"/>
      <c r="H17" s="13" t="s">
        <v>252</v>
      </c>
    </row>
    <row r="18" spans="1:8" ht="30">
      <c r="A18" s="30"/>
      <c r="B18" s="26" t="s">
        <v>37</v>
      </c>
      <c r="C18" s="14" t="s">
        <v>85</v>
      </c>
      <c r="D18" s="14"/>
      <c r="E18" s="14"/>
      <c r="F18" s="7"/>
      <c r="G18" s="7">
        <v>118000</v>
      </c>
      <c r="H18" s="13" t="s">
        <v>253</v>
      </c>
    </row>
    <row r="19" spans="1:8" ht="30">
      <c r="A19" s="30"/>
      <c r="B19" s="26" t="s">
        <v>37</v>
      </c>
      <c r="C19" s="14" t="s">
        <v>170</v>
      </c>
      <c r="D19" s="14"/>
      <c r="E19" s="14"/>
      <c r="F19" s="7"/>
      <c r="G19" s="7">
        <v>515000</v>
      </c>
      <c r="H19" s="13" t="s">
        <v>463</v>
      </c>
    </row>
    <row r="20" spans="1:8" ht="30">
      <c r="A20" s="30"/>
      <c r="B20" s="26" t="s">
        <v>37</v>
      </c>
      <c r="C20" s="14" t="s">
        <v>109</v>
      </c>
      <c r="D20" s="14"/>
      <c r="E20" s="14"/>
      <c r="F20" s="7"/>
      <c r="G20" s="7">
        <v>1102000</v>
      </c>
      <c r="H20" s="13" t="s">
        <v>220</v>
      </c>
    </row>
    <row r="21" spans="1:8" s="2" customFormat="1" ht="31.5">
      <c r="A21" s="33"/>
      <c r="B21" s="27" t="s">
        <v>288</v>
      </c>
      <c r="C21" s="15"/>
      <c r="D21" s="15"/>
      <c r="E21" s="15"/>
      <c r="F21" s="10">
        <f>SUM(F17:F20)</f>
        <v>118000</v>
      </c>
      <c r="G21" s="10">
        <f>SUM(G17:G20)</f>
        <v>1735000</v>
      </c>
      <c r="H21" s="34"/>
    </row>
    <row r="22" spans="1:8" s="2" customFormat="1" ht="15.75">
      <c r="A22" s="33"/>
      <c r="B22" s="27" t="s">
        <v>14</v>
      </c>
      <c r="C22" s="15"/>
      <c r="D22" s="15"/>
      <c r="E22" s="15"/>
      <c r="F22" s="10">
        <f>F16+F21</f>
        <v>528000</v>
      </c>
      <c r="G22" s="10">
        <f>G16+G21</f>
        <v>3892000</v>
      </c>
      <c r="H22" s="34"/>
    </row>
    <row r="23" spans="1:8" ht="15.75">
      <c r="A23" s="8"/>
      <c r="B23" s="9" t="s">
        <v>22</v>
      </c>
      <c r="C23" s="6"/>
      <c r="D23" s="6"/>
      <c r="E23" s="6"/>
      <c r="F23" s="51">
        <f>F22-G22</f>
        <v>-3364000</v>
      </c>
      <c r="G23" s="51"/>
      <c r="H23" s="12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7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31</v>
      </c>
      <c r="B1" s="54"/>
      <c r="C1" s="39"/>
      <c r="F1" s="55" t="s">
        <v>247</v>
      </c>
      <c r="G1" s="55"/>
      <c r="H1" s="55"/>
    </row>
    <row r="2" spans="1:3" ht="15.75">
      <c r="A2" s="54" t="s">
        <v>1</v>
      </c>
      <c r="B2" s="54"/>
      <c r="C2" s="39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31.5">
      <c r="A11" s="30">
        <v>40113</v>
      </c>
      <c r="B11" s="27" t="s">
        <v>189</v>
      </c>
      <c r="C11" s="14" t="s">
        <v>249</v>
      </c>
      <c r="D11" s="15"/>
      <c r="E11" s="15"/>
      <c r="F11" s="10"/>
      <c r="G11" s="10">
        <v>85000</v>
      </c>
      <c r="H11" s="13" t="s">
        <v>250</v>
      </c>
    </row>
    <row r="12" spans="1:8" s="2" customFormat="1" ht="31.5">
      <c r="A12" s="33"/>
      <c r="B12" s="27" t="s">
        <v>185</v>
      </c>
      <c r="C12" s="14" t="s">
        <v>249</v>
      </c>
      <c r="D12" s="15"/>
      <c r="E12" s="15"/>
      <c r="F12" s="10">
        <v>85000</v>
      </c>
      <c r="G12" s="10"/>
      <c r="H12" s="13" t="s">
        <v>251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85000</v>
      </c>
      <c r="G13" s="10">
        <f>SUM(G11:G12)</f>
        <v>85000</v>
      </c>
      <c r="H13" s="34"/>
    </row>
    <row r="14" spans="1:8" ht="15.75">
      <c r="A14" s="8"/>
      <c r="B14" s="9" t="s">
        <v>22</v>
      </c>
      <c r="C14" s="6"/>
      <c r="D14" s="6"/>
      <c r="E14" s="6"/>
      <c r="F14" s="51">
        <f>F13-G13</f>
        <v>0</v>
      </c>
      <c r="G14" s="51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A2:B2"/>
    <mergeCell ref="F1:H1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7">
      <selection activeCell="B22" sqref="B22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31</v>
      </c>
      <c r="B1" s="54"/>
      <c r="C1" s="39"/>
      <c r="F1" s="55" t="s">
        <v>248</v>
      </c>
      <c r="G1" s="55"/>
      <c r="H1" s="55"/>
    </row>
    <row r="2" spans="1:3" ht="15.75">
      <c r="A2" s="54" t="s">
        <v>1</v>
      </c>
      <c r="B2" s="54"/>
      <c r="C2" s="39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816000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85000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901000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901000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901000</v>
      </c>
      <c r="G15" s="10">
        <f>G13</f>
        <v>901000</v>
      </c>
      <c r="H15" s="34"/>
    </row>
    <row r="16" spans="1:8" ht="15.75">
      <c r="A16" s="8"/>
      <c r="B16" s="9" t="s">
        <v>22</v>
      </c>
      <c r="C16" s="6"/>
      <c r="D16" s="6"/>
      <c r="E16" s="6"/>
      <c r="F16" s="51">
        <f>F15-G15</f>
        <v>0</v>
      </c>
      <c r="G16" s="5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276</v>
      </c>
      <c r="B1" s="54"/>
      <c r="C1" s="56"/>
      <c r="F1" s="55" t="s">
        <v>34</v>
      </c>
      <c r="G1" s="55"/>
      <c r="H1" s="55"/>
    </row>
    <row r="2" spans="1:3" ht="15.75">
      <c r="A2" s="54" t="s">
        <v>1</v>
      </c>
      <c r="B2" s="54"/>
      <c r="C2" s="56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2" t="s">
        <v>8</v>
      </c>
      <c r="G7" s="52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s="19" customFormat="1" ht="30">
      <c r="A10" s="30">
        <v>40113</v>
      </c>
      <c r="B10" s="26" t="s">
        <v>25</v>
      </c>
      <c r="C10" s="14" t="s">
        <v>89</v>
      </c>
      <c r="D10" s="14"/>
      <c r="E10" s="14"/>
      <c r="F10" s="7">
        <v>580000</v>
      </c>
      <c r="G10" s="7"/>
      <c r="H10" s="13" t="s">
        <v>464</v>
      </c>
    </row>
    <row r="11" spans="1:8" s="19" customFormat="1" ht="30">
      <c r="A11" s="33"/>
      <c r="B11" s="26" t="s">
        <v>25</v>
      </c>
      <c r="C11" s="14" t="s">
        <v>89</v>
      </c>
      <c r="D11" s="14"/>
      <c r="E11" s="14"/>
      <c r="F11" s="7">
        <v>265000</v>
      </c>
      <c r="G11" s="7"/>
      <c r="H11" s="13" t="s">
        <v>244</v>
      </c>
    </row>
    <row r="12" spans="1:8" s="19" customFormat="1" ht="15.75">
      <c r="A12" s="33"/>
      <c r="B12" s="26" t="s">
        <v>25</v>
      </c>
      <c r="C12" s="14" t="s">
        <v>118</v>
      </c>
      <c r="D12" s="14"/>
      <c r="E12" s="14"/>
      <c r="F12" s="7"/>
      <c r="G12" s="7">
        <v>2000</v>
      </c>
      <c r="H12" s="13" t="s">
        <v>245</v>
      </c>
    </row>
    <row r="13" spans="1:8" s="19" customFormat="1" ht="15.75">
      <c r="A13" s="30"/>
      <c r="B13" s="26" t="s">
        <v>25</v>
      </c>
      <c r="C13" s="14" t="s">
        <v>118</v>
      </c>
      <c r="D13" s="14"/>
      <c r="E13" s="14"/>
      <c r="F13" s="7">
        <v>445000</v>
      </c>
      <c r="G13" s="7"/>
      <c r="H13" s="13" t="s">
        <v>245</v>
      </c>
    </row>
    <row r="14" spans="1:8" s="19" customFormat="1" ht="15.75">
      <c r="A14" s="30"/>
      <c r="B14" s="26" t="s">
        <v>25</v>
      </c>
      <c r="C14" s="14" t="s">
        <v>118</v>
      </c>
      <c r="D14" s="14"/>
      <c r="E14" s="14"/>
      <c r="F14" s="7">
        <v>293000</v>
      </c>
      <c r="G14" s="7"/>
      <c r="H14" s="13" t="s">
        <v>245</v>
      </c>
    </row>
    <row r="15" spans="1:8" s="19" customFormat="1" ht="30">
      <c r="A15" s="30"/>
      <c r="B15" s="26" t="s">
        <v>25</v>
      </c>
      <c r="C15" s="14" t="s">
        <v>173</v>
      </c>
      <c r="D15" s="14"/>
      <c r="E15" s="14"/>
      <c r="F15" s="7">
        <v>215000</v>
      </c>
      <c r="G15" s="7"/>
      <c r="H15" s="13" t="s">
        <v>246</v>
      </c>
    </row>
    <row r="16" spans="1:8" s="19" customFormat="1" ht="15.75">
      <c r="A16" s="30"/>
      <c r="B16" s="26" t="s">
        <v>25</v>
      </c>
      <c r="C16" s="14" t="s">
        <v>170</v>
      </c>
      <c r="D16" s="14"/>
      <c r="E16" s="14"/>
      <c r="F16" s="7"/>
      <c r="G16" s="7">
        <v>4340000</v>
      </c>
      <c r="H16" s="13" t="s">
        <v>195</v>
      </c>
    </row>
    <row r="17" spans="1:8" s="19" customFormat="1" ht="30">
      <c r="A17" s="30"/>
      <c r="B17" s="26" t="s">
        <v>25</v>
      </c>
      <c r="C17" s="14" t="s">
        <v>109</v>
      </c>
      <c r="D17" s="14"/>
      <c r="E17" s="14"/>
      <c r="F17" s="7"/>
      <c r="G17" s="7">
        <v>2163000</v>
      </c>
      <c r="H17" s="13" t="s">
        <v>56</v>
      </c>
    </row>
    <row r="18" spans="1:8" s="2" customFormat="1" ht="31.5">
      <c r="A18" s="33"/>
      <c r="B18" s="27" t="s">
        <v>49</v>
      </c>
      <c r="C18" s="15"/>
      <c r="D18" s="15"/>
      <c r="E18" s="15"/>
      <c r="F18" s="10">
        <f>SUM(F10:F17)</f>
        <v>1798000</v>
      </c>
      <c r="G18" s="10">
        <f>SUM(G10:G17)</f>
        <v>6505000</v>
      </c>
      <c r="H18" s="34"/>
    </row>
    <row r="19" spans="1:8" ht="15.75">
      <c r="A19" s="8"/>
      <c r="B19" s="9" t="s">
        <v>22</v>
      </c>
      <c r="C19" s="6"/>
      <c r="D19" s="6"/>
      <c r="E19" s="6"/>
      <c r="F19" s="51">
        <f>F18-G18</f>
        <v>-4707000</v>
      </c>
      <c r="G19" s="51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F19:G19"/>
    <mergeCell ref="A5:H5"/>
    <mergeCell ref="F7:G7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H108"/>
  <sheetViews>
    <sheetView workbookViewId="0" topLeftCell="A1">
      <selection activeCell="H22" sqref="H2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276</v>
      </c>
      <c r="B1" s="54"/>
      <c r="F1" s="55" t="s">
        <v>35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3</v>
      </c>
      <c r="B4" s="52"/>
      <c r="C4" s="52"/>
      <c r="D4" s="52"/>
      <c r="E4" s="52"/>
      <c r="F4" s="52"/>
      <c r="G4" s="52"/>
      <c r="H4" s="5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40113</v>
      </c>
      <c r="B8" s="26" t="s">
        <v>28</v>
      </c>
      <c r="C8" s="14" t="s">
        <v>230</v>
      </c>
      <c r="D8" s="14"/>
      <c r="E8" s="14"/>
      <c r="F8" s="7">
        <v>152000</v>
      </c>
      <c r="G8" s="7"/>
      <c r="H8" s="13" t="s">
        <v>231</v>
      </c>
    </row>
    <row r="9" spans="1:8" s="19" customFormat="1" ht="15.75">
      <c r="A9" s="33"/>
      <c r="B9" s="26" t="s">
        <v>28</v>
      </c>
      <c r="C9" s="14" t="s">
        <v>230</v>
      </c>
      <c r="D9" s="14"/>
      <c r="E9" s="14"/>
      <c r="F9" s="7">
        <v>38000</v>
      </c>
      <c r="G9" s="7"/>
      <c r="H9" s="13" t="s">
        <v>232</v>
      </c>
    </row>
    <row r="10" spans="1:8" s="19" customFormat="1" ht="15.75">
      <c r="A10" s="33"/>
      <c r="B10" s="26" t="s">
        <v>28</v>
      </c>
      <c r="C10" s="14" t="s">
        <v>230</v>
      </c>
      <c r="D10" s="14"/>
      <c r="E10" s="14"/>
      <c r="F10" s="7">
        <v>96000</v>
      </c>
      <c r="G10" s="7"/>
      <c r="H10" s="13" t="s">
        <v>233</v>
      </c>
    </row>
    <row r="11" spans="1:8" s="19" customFormat="1" ht="15.75">
      <c r="A11" s="33"/>
      <c r="B11" s="26" t="s">
        <v>28</v>
      </c>
      <c r="C11" s="14" t="s">
        <v>230</v>
      </c>
      <c r="D11" s="14"/>
      <c r="E11" s="14"/>
      <c r="F11" s="7">
        <v>24000</v>
      </c>
      <c r="G11" s="7"/>
      <c r="H11" s="13" t="s">
        <v>234</v>
      </c>
    </row>
    <row r="12" spans="1:8" s="19" customFormat="1" ht="15.75">
      <c r="A12" s="30"/>
      <c r="B12" s="26" t="s">
        <v>28</v>
      </c>
      <c r="C12" s="14" t="s">
        <v>230</v>
      </c>
      <c r="D12" s="14"/>
      <c r="E12" s="14"/>
      <c r="F12" s="7">
        <v>96000</v>
      </c>
      <c r="G12" s="7"/>
      <c r="H12" s="13" t="s">
        <v>235</v>
      </c>
    </row>
    <row r="13" spans="1:8" s="19" customFormat="1" ht="15.75">
      <c r="A13" s="30"/>
      <c r="B13" s="26" t="s">
        <v>28</v>
      </c>
      <c r="C13" s="14" t="s">
        <v>230</v>
      </c>
      <c r="D13" s="14"/>
      <c r="E13" s="14"/>
      <c r="F13" s="7">
        <v>24000</v>
      </c>
      <c r="G13" s="7"/>
      <c r="H13" s="13" t="s">
        <v>236</v>
      </c>
    </row>
    <row r="14" spans="1:8" s="19" customFormat="1" ht="15.75">
      <c r="A14" s="30"/>
      <c r="B14" s="26" t="s">
        <v>28</v>
      </c>
      <c r="C14" s="14" t="s">
        <v>230</v>
      </c>
      <c r="D14" s="14"/>
      <c r="E14" s="14"/>
      <c r="F14" s="7">
        <v>120000</v>
      </c>
      <c r="G14" s="7"/>
      <c r="H14" s="13" t="s">
        <v>237</v>
      </c>
    </row>
    <row r="15" spans="1:8" s="19" customFormat="1" ht="15.75">
      <c r="A15" s="30"/>
      <c r="B15" s="26" t="s">
        <v>28</v>
      </c>
      <c r="C15" s="14" t="s">
        <v>230</v>
      </c>
      <c r="D15" s="14"/>
      <c r="E15" s="14"/>
      <c r="F15" s="7">
        <v>30000</v>
      </c>
      <c r="G15" s="7"/>
      <c r="H15" s="13" t="s">
        <v>238</v>
      </c>
    </row>
    <row r="16" spans="1:8" s="2" customFormat="1" ht="31.5">
      <c r="A16" s="33"/>
      <c r="B16" s="27" t="s">
        <v>29</v>
      </c>
      <c r="C16" s="15"/>
      <c r="D16" s="15"/>
      <c r="E16" s="15"/>
      <c r="F16" s="10">
        <f>SUM(F8:F15)</f>
        <v>580000</v>
      </c>
      <c r="G16" s="10"/>
      <c r="H16" s="34"/>
    </row>
    <row r="17" spans="1:8" s="19" customFormat="1" ht="15.75">
      <c r="A17" s="30"/>
      <c r="B17" s="26" t="s">
        <v>30</v>
      </c>
      <c r="C17" s="14" t="s">
        <v>173</v>
      </c>
      <c r="D17" s="14"/>
      <c r="E17" s="14"/>
      <c r="F17" s="7">
        <v>187000</v>
      </c>
      <c r="G17" s="7"/>
      <c r="H17" s="13" t="s">
        <v>169</v>
      </c>
    </row>
    <row r="18" spans="1:8" s="19" customFormat="1" ht="15.75">
      <c r="A18" s="30"/>
      <c r="B18" s="26" t="s">
        <v>30</v>
      </c>
      <c r="C18" s="14" t="s">
        <v>230</v>
      </c>
      <c r="D18" s="14"/>
      <c r="E18" s="14"/>
      <c r="F18" s="7">
        <v>265000</v>
      </c>
      <c r="G18" s="7"/>
      <c r="H18" s="13" t="s">
        <v>167</v>
      </c>
    </row>
    <row r="19" spans="1:8" s="19" customFormat="1" ht="15.75">
      <c r="A19" s="30"/>
      <c r="B19" s="26" t="s">
        <v>30</v>
      </c>
      <c r="C19" s="14" t="s">
        <v>170</v>
      </c>
      <c r="D19" s="14"/>
      <c r="E19" s="14"/>
      <c r="F19" s="7"/>
      <c r="G19" s="7">
        <v>3250000</v>
      </c>
      <c r="H19" s="13" t="s">
        <v>204</v>
      </c>
    </row>
    <row r="20" spans="1:8" s="2" customFormat="1" ht="15.75">
      <c r="A20" s="33"/>
      <c r="B20" s="27" t="s">
        <v>38</v>
      </c>
      <c r="C20" s="15"/>
      <c r="D20" s="15"/>
      <c r="E20" s="15"/>
      <c r="F20" s="10">
        <f>SUM(F17:F19)</f>
        <v>452000</v>
      </c>
      <c r="G20" s="10">
        <f>SUM(G17:G19)</f>
        <v>3250000</v>
      </c>
      <c r="H20" s="34"/>
    </row>
    <row r="21" spans="1:8" s="19" customFormat="1" ht="15.75">
      <c r="A21" s="30"/>
      <c r="B21" s="26" t="s">
        <v>37</v>
      </c>
      <c r="C21" s="14" t="s">
        <v>239</v>
      </c>
      <c r="D21" s="14"/>
      <c r="E21" s="14"/>
      <c r="F21" s="7">
        <v>28000</v>
      </c>
      <c r="G21" s="7"/>
      <c r="H21" s="13" t="s">
        <v>169</v>
      </c>
    </row>
    <row r="22" spans="1:8" s="19" customFormat="1" ht="30">
      <c r="A22" s="30"/>
      <c r="B22" s="26" t="s">
        <v>37</v>
      </c>
      <c r="C22" s="14" t="s">
        <v>170</v>
      </c>
      <c r="D22" s="14"/>
      <c r="E22" s="14"/>
      <c r="F22" s="7"/>
      <c r="G22" s="7">
        <v>1090000</v>
      </c>
      <c r="H22" s="13" t="s">
        <v>463</v>
      </c>
    </row>
    <row r="23" spans="1:8" s="19" customFormat="1" ht="30">
      <c r="A23" s="30"/>
      <c r="B23" s="26" t="s">
        <v>37</v>
      </c>
      <c r="C23" s="14" t="s">
        <v>109</v>
      </c>
      <c r="D23" s="14"/>
      <c r="E23" s="14"/>
      <c r="F23" s="7"/>
      <c r="G23" s="7">
        <v>2163000</v>
      </c>
      <c r="H23" s="13" t="s">
        <v>240</v>
      </c>
    </row>
    <row r="24" spans="1:8" s="2" customFormat="1" ht="31.5">
      <c r="A24" s="33"/>
      <c r="B24" s="27" t="s">
        <v>288</v>
      </c>
      <c r="C24" s="15"/>
      <c r="D24" s="15"/>
      <c r="E24" s="15"/>
      <c r="F24" s="10">
        <f>SUM(F21:F23)</f>
        <v>28000</v>
      </c>
      <c r="G24" s="10">
        <f>SUM(G21:G23)</f>
        <v>3253000</v>
      </c>
      <c r="H24" s="34"/>
    </row>
    <row r="25" spans="1:8" s="19" customFormat="1" ht="15.75">
      <c r="A25" s="30"/>
      <c r="B25" s="26" t="s">
        <v>46</v>
      </c>
      <c r="C25" s="14" t="s">
        <v>200</v>
      </c>
      <c r="D25" s="14"/>
      <c r="E25" s="14"/>
      <c r="F25" s="7"/>
      <c r="G25" s="7">
        <v>2000</v>
      </c>
      <c r="H25" s="13" t="s">
        <v>241</v>
      </c>
    </row>
    <row r="26" spans="1:8" s="19" customFormat="1" ht="15.75">
      <c r="A26" s="30"/>
      <c r="B26" s="26" t="s">
        <v>46</v>
      </c>
      <c r="C26" s="14" t="s">
        <v>200</v>
      </c>
      <c r="D26" s="14"/>
      <c r="E26" s="14"/>
      <c r="F26" s="7">
        <v>445000</v>
      </c>
      <c r="G26" s="7"/>
      <c r="H26" s="13" t="s">
        <v>242</v>
      </c>
    </row>
    <row r="27" spans="1:8" s="19" customFormat="1" ht="15.75">
      <c r="A27" s="30"/>
      <c r="B27" s="26" t="s">
        <v>46</v>
      </c>
      <c r="C27" s="14" t="s">
        <v>200</v>
      </c>
      <c r="D27" s="14"/>
      <c r="E27" s="14"/>
      <c r="F27" s="7">
        <v>293000</v>
      </c>
      <c r="G27" s="7"/>
      <c r="H27" s="13" t="s">
        <v>243</v>
      </c>
    </row>
    <row r="28" spans="1:8" s="2" customFormat="1" ht="31.5">
      <c r="A28" s="33"/>
      <c r="B28" s="27" t="s">
        <v>47</v>
      </c>
      <c r="C28" s="15"/>
      <c r="D28" s="15"/>
      <c r="E28" s="15"/>
      <c r="F28" s="10">
        <f>SUM(F25:F27)</f>
        <v>738000</v>
      </c>
      <c r="G28" s="10">
        <f>SUM(G25:G27)</f>
        <v>2000</v>
      </c>
      <c r="H28" s="34"/>
    </row>
    <row r="29" spans="1:8" ht="15.75">
      <c r="A29" s="8"/>
      <c r="B29" s="9" t="s">
        <v>14</v>
      </c>
      <c r="C29" s="6"/>
      <c r="D29" s="6"/>
      <c r="E29" s="6"/>
      <c r="F29" s="11">
        <f>F16+F20+F24+F28</f>
        <v>1798000</v>
      </c>
      <c r="G29" s="11">
        <f>G20+G24+G28</f>
        <v>6505000</v>
      </c>
      <c r="H29" s="12"/>
    </row>
    <row r="30" spans="1:8" ht="15.75">
      <c r="A30" s="8"/>
      <c r="B30" s="9" t="s">
        <v>22</v>
      </c>
      <c r="C30" s="6"/>
      <c r="D30" s="6"/>
      <c r="E30" s="6"/>
      <c r="F30" s="51">
        <f>F29-G29</f>
        <v>-4707000</v>
      </c>
      <c r="G30" s="51"/>
      <c r="H30" s="12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</sheetData>
  <mergeCells count="7">
    <mergeCell ref="A4:H4"/>
    <mergeCell ref="F6:G6"/>
    <mergeCell ref="F30:G30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C24" sqref="C2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276</v>
      </c>
      <c r="B1" s="54"/>
      <c r="C1" s="39"/>
      <c r="F1" s="55" t="s">
        <v>228</v>
      </c>
      <c r="G1" s="55"/>
      <c r="H1" s="55"/>
    </row>
    <row r="2" spans="1:3" ht="15.75">
      <c r="A2" s="54" t="s">
        <v>1</v>
      </c>
      <c r="B2" s="54"/>
      <c r="C2" s="39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1494000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154000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1648000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1648000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1648000</v>
      </c>
      <c r="G15" s="10">
        <f>G13</f>
        <v>1648000</v>
      </c>
      <c r="H15" s="34"/>
    </row>
    <row r="16" spans="1:8" ht="15.75">
      <c r="A16" s="8"/>
      <c r="B16" s="9" t="s">
        <v>22</v>
      </c>
      <c r="C16" s="6"/>
      <c r="D16" s="6"/>
      <c r="E16" s="6"/>
      <c r="F16" s="51">
        <f>F15-G15</f>
        <v>0</v>
      </c>
      <c r="G16" s="5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1.3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61</v>
      </c>
      <c r="B1" s="54"/>
      <c r="F1" s="55" t="s">
        <v>62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47.25">
      <c r="A11" s="30">
        <v>40113</v>
      </c>
      <c r="B11" s="27" t="s">
        <v>70</v>
      </c>
      <c r="C11" s="14" t="s">
        <v>221</v>
      </c>
      <c r="D11" s="15"/>
      <c r="E11" s="15"/>
      <c r="F11" s="10">
        <v>55000</v>
      </c>
      <c r="G11" s="10"/>
      <c r="H11" s="13" t="s">
        <v>227</v>
      </c>
    </row>
    <row r="12" spans="1:8" s="19" customFormat="1" ht="30">
      <c r="A12" s="30"/>
      <c r="B12" s="26" t="s">
        <v>25</v>
      </c>
      <c r="C12" s="14" t="s">
        <v>76</v>
      </c>
      <c r="D12" s="14"/>
      <c r="E12" s="14"/>
      <c r="F12" s="7"/>
      <c r="G12" s="7">
        <v>468000</v>
      </c>
      <c r="H12" s="13" t="s">
        <v>229</v>
      </c>
    </row>
    <row r="13" spans="1:8" s="19" customFormat="1" ht="15.75">
      <c r="A13" s="30"/>
      <c r="B13" s="26" t="s">
        <v>25</v>
      </c>
      <c r="C13" s="14" t="s">
        <v>170</v>
      </c>
      <c r="D13" s="14"/>
      <c r="E13" s="14"/>
      <c r="F13" s="7"/>
      <c r="G13" s="7">
        <v>1505000</v>
      </c>
      <c r="H13" s="13" t="s">
        <v>195</v>
      </c>
    </row>
    <row r="14" spans="1:8" s="19" customFormat="1" ht="30">
      <c r="A14" s="30"/>
      <c r="B14" s="26" t="s">
        <v>25</v>
      </c>
      <c r="C14" s="14" t="s">
        <v>109</v>
      </c>
      <c r="D14" s="14"/>
      <c r="E14" s="14"/>
      <c r="F14" s="7"/>
      <c r="G14" s="7">
        <v>874000</v>
      </c>
      <c r="H14" s="13" t="s">
        <v>56</v>
      </c>
    </row>
    <row r="15" spans="1:8" s="19" customFormat="1" ht="30">
      <c r="A15" s="30"/>
      <c r="B15" s="26" t="s">
        <v>25</v>
      </c>
      <c r="C15" s="14" t="s">
        <v>222</v>
      </c>
      <c r="D15" s="14"/>
      <c r="E15" s="14"/>
      <c r="F15" s="7">
        <v>440000</v>
      </c>
      <c r="G15" s="7"/>
      <c r="H15" s="13" t="s">
        <v>56</v>
      </c>
    </row>
    <row r="16" spans="1:8" s="2" customFormat="1" ht="31.5">
      <c r="A16" s="33"/>
      <c r="B16" s="27" t="s">
        <v>49</v>
      </c>
      <c r="C16" s="15"/>
      <c r="D16" s="15"/>
      <c r="E16" s="15"/>
      <c r="F16" s="10">
        <f>SUM(F12:F15)</f>
        <v>440000</v>
      </c>
      <c r="G16" s="10">
        <f>SUM(G12:G15)</f>
        <v>2847000</v>
      </c>
      <c r="H16" s="34"/>
    </row>
    <row r="17" spans="1:8" s="2" customFormat="1" ht="15.75">
      <c r="A17" s="33"/>
      <c r="B17" s="27" t="s">
        <v>14</v>
      </c>
      <c r="C17" s="15"/>
      <c r="D17" s="15"/>
      <c r="E17" s="15"/>
      <c r="F17" s="10">
        <f>F11+F16</f>
        <v>495000</v>
      </c>
      <c r="G17" s="10">
        <f>G11+G16</f>
        <v>2847000</v>
      </c>
      <c r="H17" s="34"/>
    </row>
    <row r="18" spans="1:8" ht="15.75">
      <c r="A18" s="8"/>
      <c r="B18" s="9" t="s">
        <v>22</v>
      </c>
      <c r="C18" s="6"/>
      <c r="D18" s="6"/>
      <c r="E18" s="6"/>
      <c r="F18" s="51">
        <f>F17-G17</f>
        <v>-2352000</v>
      </c>
      <c r="G18" s="51"/>
      <c r="H18" s="12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7">
    <mergeCell ref="A5:H5"/>
    <mergeCell ref="F9:G9"/>
    <mergeCell ref="F18:G18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99"/>
  <sheetViews>
    <sheetView workbookViewId="0" topLeftCell="A1">
      <selection activeCell="C11" sqref="C11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61</v>
      </c>
      <c r="B1" s="54"/>
      <c r="F1" s="55" t="s">
        <v>63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3</v>
      </c>
      <c r="B4" s="52"/>
      <c r="C4" s="52"/>
      <c r="D4" s="52"/>
      <c r="E4" s="52"/>
      <c r="F4" s="52"/>
      <c r="G4" s="52"/>
      <c r="H4" s="5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0">
        <v>40113</v>
      </c>
      <c r="B8" s="26" t="s">
        <v>30</v>
      </c>
      <c r="C8" s="14" t="s">
        <v>200</v>
      </c>
      <c r="D8" s="14"/>
      <c r="E8" s="14"/>
      <c r="F8" s="7"/>
      <c r="G8" s="7">
        <v>468000</v>
      </c>
      <c r="H8" s="13" t="s">
        <v>30</v>
      </c>
    </row>
    <row r="9" spans="1:8" ht="15.75">
      <c r="A9" s="30"/>
      <c r="B9" s="26" t="s">
        <v>30</v>
      </c>
      <c r="C9" s="14" t="s">
        <v>170</v>
      </c>
      <c r="D9" s="14"/>
      <c r="E9" s="14"/>
      <c r="F9" s="7"/>
      <c r="G9" s="7">
        <v>1120000</v>
      </c>
      <c r="H9" s="13" t="s">
        <v>204</v>
      </c>
    </row>
    <row r="10" spans="1:8" s="2" customFormat="1" ht="31.5">
      <c r="A10" s="33"/>
      <c r="B10" s="27" t="s">
        <v>172</v>
      </c>
      <c r="C10" s="15"/>
      <c r="D10" s="15"/>
      <c r="E10" s="15"/>
      <c r="F10" s="10"/>
      <c r="G10" s="10">
        <f>SUM(G8:G9)</f>
        <v>1588000</v>
      </c>
      <c r="H10" s="34"/>
    </row>
    <row r="11" spans="1:8" s="19" customFormat="1" ht="30">
      <c r="A11" s="30"/>
      <c r="B11" s="26" t="s">
        <v>37</v>
      </c>
      <c r="C11" s="14" t="s">
        <v>109</v>
      </c>
      <c r="D11" s="14"/>
      <c r="E11" s="14"/>
      <c r="F11" s="7"/>
      <c r="G11" s="7">
        <v>385000</v>
      </c>
      <c r="H11" s="13" t="s">
        <v>465</v>
      </c>
    </row>
    <row r="12" spans="1:8" s="19" customFormat="1" ht="30">
      <c r="A12" s="30"/>
      <c r="B12" s="26" t="s">
        <v>37</v>
      </c>
      <c r="C12" s="14" t="s">
        <v>170</v>
      </c>
      <c r="D12" s="14"/>
      <c r="E12" s="14"/>
      <c r="F12" s="7"/>
      <c r="G12" s="7">
        <v>874000</v>
      </c>
      <c r="H12" s="13" t="s">
        <v>220</v>
      </c>
    </row>
    <row r="13" spans="1:8" s="2" customFormat="1" ht="31.5">
      <c r="A13" s="33"/>
      <c r="B13" s="27" t="s">
        <v>288</v>
      </c>
      <c r="C13" s="15"/>
      <c r="D13" s="15"/>
      <c r="E13" s="15"/>
      <c r="F13" s="10"/>
      <c r="G13" s="10">
        <f>SUM(G11:G12)</f>
        <v>1259000</v>
      </c>
      <c r="H13" s="34"/>
    </row>
    <row r="14" spans="1:8" s="19" customFormat="1" ht="15.75">
      <c r="A14" s="30"/>
      <c r="B14" s="26" t="s">
        <v>46</v>
      </c>
      <c r="C14" s="14" t="s">
        <v>221</v>
      </c>
      <c r="D14" s="14"/>
      <c r="E14" s="14"/>
      <c r="F14" s="7">
        <v>55000</v>
      </c>
      <c r="G14" s="7"/>
      <c r="H14" s="13" t="s">
        <v>24</v>
      </c>
    </row>
    <row r="15" spans="1:8" s="19" customFormat="1" ht="30">
      <c r="A15" s="30"/>
      <c r="B15" s="26" t="s">
        <v>46</v>
      </c>
      <c r="C15" s="14" t="s">
        <v>222</v>
      </c>
      <c r="D15" s="14"/>
      <c r="E15" s="14"/>
      <c r="F15" s="7">
        <v>177000</v>
      </c>
      <c r="G15" s="7"/>
      <c r="H15" s="13" t="s">
        <v>223</v>
      </c>
    </row>
    <row r="16" spans="1:8" s="19" customFormat="1" ht="45">
      <c r="A16" s="30"/>
      <c r="B16" s="26" t="s">
        <v>46</v>
      </c>
      <c r="C16" s="14" t="s">
        <v>222</v>
      </c>
      <c r="D16" s="14"/>
      <c r="E16" s="14"/>
      <c r="F16" s="7">
        <v>44000</v>
      </c>
      <c r="G16" s="7"/>
      <c r="H16" s="13" t="s">
        <v>224</v>
      </c>
    </row>
    <row r="17" spans="1:8" s="19" customFormat="1" ht="15.75">
      <c r="A17" s="30"/>
      <c r="B17" s="26" t="s">
        <v>46</v>
      </c>
      <c r="C17" s="14" t="s">
        <v>222</v>
      </c>
      <c r="D17" s="14"/>
      <c r="E17" s="14"/>
      <c r="F17" s="7">
        <v>175000</v>
      </c>
      <c r="G17" s="7"/>
      <c r="H17" s="13" t="s">
        <v>225</v>
      </c>
    </row>
    <row r="18" spans="1:8" s="19" customFormat="1" ht="30">
      <c r="A18" s="30"/>
      <c r="B18" s="26" t="s">
        <v>46</v>
      </c>
      <c r="C18" s="14" t="s">
        <v>222</v>
      </c>
      <c r="D18" s="14"/>
      <c r="E18" s="14"/>
      <c r="F18" s="7">
        <v>44000</v>
      </c>
      <c r="G18" s="7"/>
      <c r="H18" s="13" t="s">
        <v>226</v>
      </c>
    </row>
    <row r="19" spans="1:8" s="2" customFormat="1" ht="31.5">
      <c r="A19" s="33"/>
      <c r="B19" s="27" t="s">
        <v>47</v>
      </c>
      <c r="C19" s="15"/>
      <c r="D19" s="15"/>
      <c r="E19" s="15"/>
      <c r="F19" s="10">
        <f>SUM(F14:F18)</f>
        <v>495000</v>
      </c>
      <c r="G19" s="10"/>
      <c r="H19" s="34"/>
    </row>
    <row r="20" spans="1:8" s="2" customFormat="1" ht="15.75">
      <c r="A20" s="33"/>
      <c r="B20" s="27" t="s">
        <v>14</v>
      </c>
      <c r="C20" s="15"/>
      <c r="D20" s="15"/>
      <c r="E20" s="15"/>
      <c r="F20" s="10">
        <f>F19</f>
        <v>495000</v>
      </c>
      <c r="G20" s="10">
        <f>G13+G10</f>
        <v>2847000</v>
      </c>
      <c r="H20" s="34"/>
    </row>
    <row r="21" spans="1:8" ht="15.75">
      <c r="A21" s="8"/>
      <c r="B21" s="9" t="s">
        <v>22</v>
      </c>
      <c r="C21" s="6"/>
      <c r="D21" s="6"/>
      <c r="E21" s="6"/>
      <c r="F21" s="51">
        <f>F20-G20</f>
        <v>-2352000</v>
      </c>
      <c r="G21" s="51"/>
      <c r="H21" s="12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4:H4"/>
    <mergeCell ref="F6:G6"/>
    <mergeCell ref="F21:G21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E19" sqref="E19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61</v>
      </c>
      <c r="B1" s="54"/>
      <c r="C1" s="39"/>
      <c r="F1" s="55" t="s">
        <v>470</v>
      </c>
      <c r="G1" s="55"/>
      <c r="H1" s="55"/>
    </row>
    <row r="2" spans="1:3" ht="15.75">
      <c r="A2" s="54" t="s">
        <v>1</v>
      </c>
      <c r="B2" s="54"/>
      <c r="C2" s="39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591000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61000</v>
      </c>
      <c r="H12" s="13" t="s">
        <v>199</v>
      </c>
    </row>
    <row r="13" spans="1:8" s="2" customFormat="1" ht="31.5">
      <c r="A13" s="33"/>
      <c r="B13" s="27" t="s">
        <v>175</v>
      </c>
      <c r="C13" s="14"/>
      <c r="D13" s="15"/>
      <c r="E13" s="15"/>
      <c r="F13" s="10"/>
      <c r="G13" s="10">
        <f>SUM(G11:G12)</f>
        <v>652000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652000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652000</v>
      </c>
      <c r="G15" s="10">
        <f>G13</f>
        <v>652000</v>
      </c>
      <c r="H15" s="34"/>
    </row>
    <row r="16" spans="1:8" ht="15.75">
      <c r="A16" s="8"/>
      <c r="B16" s="9" t="s">
        <v>22</v>
      </c>
      <c r="C16" s="6"/>
      <c r="D16" s="6"/>
      <c r="E16" s="6"/>
      <c r="F16" s="51">
        <f>F15-G15</f>
        <v>0</v>
      </c>
      <c r="G16" s="5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A2:B2"/>
    <mergeCell ref="F1:H1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17"/>
  <sheetViews>
    <sheetView workbookViewId="0" topLeftCell="A19">
      <selection activeCell="B29" sqref="B2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50" t="s">
        <v>0</v>
      </c>
      <c r="B1" s="50"/>
      <c r="F1" s="49" t="s">
        <v>17</v>
      </c>
      <c r="G1" s="49"/>
      <c r="H1" s="49"/>
    </row>
    <row r="2" spans="1:2" ht="15.75" customHeight="1">
      <c r="A2" s="50" t="s">
        <v>1</v>
      </c>
      <c r="B2" s="50"/>
    </row>
    <row r="3" spans="1:8" ht="14.25" customHeight="1">
      <c r="A3" s="53" t="s">
        <v>2</v>
      </c>
      <c r="B3" s="53"/>
      <c r="C3" s="53"/>
      <c r="D3" s="53"/>
      <c r="E3" s="53"/>
      <c r="F3" s="53"/>
      <c r="G3" s="53"/>
      <c r="H3" s="53"/>
    </row>
    <row r="4" spans="1:8" ht="13.5" customHeight="1">
      <c r="A4" s="53" t="s">
        <v>18</v>
      </c>
      <c r="B4" s="53"/>
      <c r="C4" s="53"/>
      <c r="D4" s="53"/>
      <c r="E4" s="53"/>
      <c r="F4" s="53"/>
      <c r="G4" s="53"/>
      <c r="H4" s="53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s="2" customFormat="1" ht="33" customHeight="1">
      <c r="A8" s="30">
        <v>40113</v>
      </c>
      <c r="B8" s="20" t="s">
        <v>70</v>
      </c>
      <c r="C8" s="20" t="s">
        <v>139</v>
      </c>
      <c r="D8" s="18"/>
      <c r="E8" s="18"/>
      <c r="F8" s="7"/>
      <c r="G8" s="7">
        <v>39391000</v>
      </c>
      <c r="H8" s="13" t="s">
        <v>138</v>
      </c>
    </row>
    <row r="9" spans="1:8" s="2" customFormat="1" ht="33" customHeight="1">
      <c r="A9" s="40"/>
      <c r="B9" s="20" t="s">
        <v>70</v>
      </c>
      <c r="C9" s="20" t="s">
        <v>41</v>
      </c>
      <c r="D9" s="18"/>
      <c r="E9" s="18"/>
      <c r="F9" s="7">
        <v>7112000</v>
      </c>
      <c r="G9" s="7"/>
      <c r="H9" s="13" t="s">
        <v>140</v>
      </c>
    </row>
    <row r="10" spans="1:8" s="2" customFormat="1" ht="33" customHeight="1">
      <c r="A10" s="40"/>
      <c r="B10" s="20" t="s">
        <v>70</v>
      </c>
      <c r="C10" s="20" t="s">
        <v>41</v>
      </c>
      <c r="D10" s="18"/>
      <c r="E10" s="18"/>
      <c r="F10" s="7">
        <v>440000</v>
      </c>
      <c r="G10" s="7"/>
      <c r="H10" s="13" t="s">
        <v>141</v>
      </c>
    </row>
    <row r="11" spans="1:8" s="2" customFormat="1" ht="33" customHeight="1">
      <c r="A11" s="40"/>
      <c r="B11" s="20" t="s">
        <v>70</v>
      </c>
      <c r="C11" s="20" t="s">
        <v>41</v>
      </c>
      <c r="D11" s="18"/>
      <c r="E11" s="18"/>
      <c r="F11" s="7">
        <v>16029000</v>
      </c>
      <c r="G11" s="7"/>
      <c r="H11" s="13" t="s">
        <v>142</v>
      </c>
    </row>
    <row r="12" spans="1:8" s="2" customFormat="1" ht="33" customHeight="1">
      <c r="A12" s="40"/>
      <c r="B12" s="20" t="s">
        <v>70</v>
      </c>
      <c r="C12" s="20" t="s">
        <v>143</v>
      </c>
      <c r="D12" s="18"/>
      <c r="E12" s="18"/>
      <c r="F12" s="7">
        <v>4312000</v>
      </c>
      <c r="G12" s="7"/>
      <c r="H12" s="13" t="s">
        <v>144</v>
      </c>
    </row>
    <row r="13" spans="1:8" s="2" customFormat="1" ht="33" customHeight="1">
      <c r="A13" s="40"/>
      <c r="B13" s="20" t="s">
        <v>70</v>
      </c>
      <c r="C13" s="20" t="s">
        <v>145</v>
      </c>
      <c r="D13" s="18"/>
      <c r="E13" s="18"/>
      <c r="F13" s="7">
        <v>3069000</v>
      </c>
      <c r="G13" s="7"/>
      <c r="H13" s="13" t="s">
        <v>146</v>
      </c>
    </row>
    <row r="14" spans="1:8" s="2" customFormat="1" ht="33" customHeight="1">
      <c r="A14" s="40"/>
      <c r="B14" s="20" t="s">
        <v>70</v>
      </c>
      <c r="C14" s="20" t="s">
        <v>145</v>
      </c>
      <c r="D14" s="18"/>
      <c r="E14" s="18"/>
      <c r="F14" s="7">
        <v>3222000</v>
      </c>
      <c r="G14" s="7"/>
      <c r="H14" s="13" t="s">
        <v>147</v>
      </c>
    </row>
    <row r="15" spans="1:8" s="2" customFormat="1" ht="33" customHeight="1">
      <c r="A15" s="40"/>
      <c r="B15" s="20" t="s">
        <v>70</v>
      </c>
      <c r="C15" s="20" t="s">
        <v>145</v>
      </c>
      <c r="D15" s="18"/>
      <c r="E15" s="18"/>
      <c r="F15" s="7">
        <v>1667000</v>
      </c>
      <c r="G15" s="7"/>
      <c r="H15" s="13" t="s">
        <v>148</v>
      </c>
    </row>
    <row r="16" spans="1:8" s="2" customFormat="1" ht="33" customHeight="1">
      <c r="A16" s="40"/>
      <c r="B16" s="20" t="s">
        <v>70</v>
      </c>
      <c r="C16" s="20" t="s">
        <v>149</v>
      </c>
      <c r="D16" s="18"/>
      <c r="E16" s="18"/>
      <c r="F16" s="7">
        <v>3540000</v>
      </c>
      <c r="G16" s="7"/>
      <c r="H16" s="13" t="s">
        <v>150</v>
      </c>
    </row>
    <row r="17" spans="1:8" s="2" customFormat="1" ht="33" customHeight="1">
      <c r="A17" s="40"/>
      <c r="B17" s="16" t="s">
        <v>71</v>
      </c>
      <c r="C17" s="20"/>
      <c r="D17" s="9"/>
      <c r="E17" s="9"/>
      <c r="F17" s="10">
        <f>SUM(F8:F16)</f>
        <v>39391000</v>
      </c>
      <c r="G17" s="10">
        <f>SUM(G8:G16)</f>
        <v>39391000</v>
      </c>
      <c r="H17" s="34"/>
    </row>
    <row r="18" spans="1:8" s="2" customFormat="1" ht="33" customHeight="1">
      <c r="A18" s="40"/>
      <c r="B18" s="16" t="s">
        <v>70</v>
      </c>
      <c r="C18" s="20" t="s">
        <v>45</v>
      </c>
      <c r="D18" s="9"/>
      <c r="E18" s="9"/>
      <c r="F18" s="10"/>
      <c r="G18" s="10">
        <v>255000</v>
      </c>
      <c r="H18" s="13" t="s">
        <v>151</v>
      </c>
    </row>
    <row r="19" spans="1:8" s="2" customFormat="1" ht="33" customHeight="1">
      <c r="A19" s="40"/>
      <c r="B19" s="16" t="s">
        <v>70</v>
      </c>
      <c r="C19" s="20" t="s">
        <v>45</v>
      </c>
      <c r="D19" s="9"/>
      <c r="E19" s="9"/>
      <c r="F19" s="10">
        <v>255000</v>
      </c>
      <c r="G19" s="10"/>
      <c r="H19" s="13" t="s">
        <v>152</v>
      </c>
    </row>
    <row r="20" spans="1:8" s="2" customFormat="1" ht="33" customHeight="1">
      <c r="A20" s="40"/>
      <c r="B20" s="16" t="s">
        <v>70</v>
      </c>
      <c r="C20" s="20" t="s">
        <v>45</v>
      </c>
      <c r="D20" s="9"/>
      <c r="E20" s="9"/>
      <c r="F20" s="10"/>
      <c r="G20" s="10">
        <v>22000</v>
      </c>
      <c r="H20" s="13" t="s">
        <v>153</v>
      </c>
    </row>
    <row r="21" spans="1:8" s="2" customFormat="1" ht="33" customHeight="1">
      <c r="A21" s="40"/>
      <c r="B21" s="16" t="s">
        <v>70</v>
      </c>
      <c r="C21" s="20" t="s">
        <v>45</v>
      </c>
      <c r="D21" s="9"/>
      <c r="E21" s="9"/>
      <c r="F21" s="10">
        <v>22000</v>
      </c>
      <c r="G21" s="10"/>
      <c r="H21" s="13" t="s">
        <v>154</v>
      </c>
    </row>
    <row r="22" spans="1:8" s="2" customFormat="1" ht="33" customHeight="1">
      <c r="A22" s="40"/>
      <c r="B22" s="16" t="s">
        <v>70</v>
      </c>
      <c r="C22" s="20" t="s">
        <v>45</v>
      </c>
      <c r="D22" s="9"/>
      <c r="E22" s="9"/>
      <c r="F22" s="10"/>
      <c r="G22" s="10">
        <v>415000</v>
      </c>
      <c r="H22" s="13" t="s">
        <v>155</v>
      </c>
    </row>
    <row r="23" spans="1:8" s="2" customFormat="1" ht="33" customHeight="1">
      <c r="A23" s="40"/>
      <c r="B23" s="16" t="s">
        <v>70</v>
      </c>
      <c r="C23" s="20" t="s">
        <v>45</v>
      </c>
      <c r="D23" s="9"/>
      <c r="E23" s="9"/>
      <c r="F23" s="10">
        <v>415000</v>
      </c>
      <c r="G23" s="10"/>
      <c r="H23" s="13" t="s">
        <v>156</v>
      </c>
    </row>
    <row r="24" spans="1:8" s="2" customFormat="1" ht="33" customHeight="1">
      <c r="A24" s="40"/>
      <c r="B24" s="16" t="s">
        <v>70</v>
      </c>
      <c r="C24" s="20" t="s">
        <v>45</v>
      </c>
      <c r="D24" s="9"/>
      <c r="E24" s="9"/>
      <c r="F24" s="10"/>
      <c r="G24" s="10">
        <v>74000</v>
      </c>
      <c r="H24" s="13" t="s">
        <v>157</v>
      </c>
    </row>
    <row r="25" spans="1:8" s="2" customFormat="1" ht="33" customHeight="1">
      <c r="A25" s="40"/>
      <c r="B25" s="16" t="s">
        <v>70</v>
      </c>
      <c r="C25" s="20" t="s">
        <v>45</v>
      </c>
      <c r="D25" s="9"/>
      <c r="E25" s="9"/>
      <c r="F25" s="10">
        <v>74000</v>
      </c>
      <c r="G25" s="10"/>
      <c r="H25" s="13" t="s">
        <v>158</v>
      </c>
    </row>
    <row r="26" spans="1:8" s="2" customFormat="1" ht="33" customHeight="1">
      <c r="A26" s="40"/>
      <c r="B26" s="16" t="s">
        <v>70</v>
      </c>
      <c r="C26" s="20" t="s">
        <v>45</v>
      </c>
      <c r="D26" s="9"/>
      <c r="E26" s="9"/>
      <c r="F26" s="10"/>
      <c r="G26" s="10">
        <v>-389000</v>
      </c>
      <c r="H26" s="13" t="s">
        <v>159</v>
      </c>
    </row>
    <row r="27" spans="1:8" s="2" customFormat="1" ht="33" customHeight="1">
      <c r="A27" s="40"/>
      <c r="B27" s="16" t="s">
        <v>70</v>
      </c>
      <c r="C27" s="20" t="s">
        <v>45</v>
      </c>
      <c r="D27" s="9"/>
      <c r="E27" s="9"/>
      <c r="F27" s="10">
        <v>-389000</v>
      </c>
      <c r="G27" s="10"/>
      <c r="H27" s="13" t="s">
        <v>160</v>
      </c>
    </row>
    <row r="28" spans="1:8" s="2" customFormat="1" ht="33" customHeight="1">
      <c r="A28" s="40"/>
      <c r="B28" s="16" t="s">
        <v>70</v>
      </c>
      <c r="C28" s="20" t="s">
        <v>161</v>
      </c>
      <c r="D28" s="9"/>
      <c r="E28" s="9"/>
      <c r="F28" s="10"/>
      <c r="G28" s="10">
        <v>535000</v>
      </c>
      <c r="H28" s="13" t="s">
        <v>162</v>
      </c>
    </row>
    <row r="29" spans="1:8" s="2" customFormat="1" ht="33" customHeight="1">
      <c r="A29" s="40"/>
      <c r="B29" s="16" t="s">
        <v>27</v>
      </c>
      <c r="C29" s="20" t="s">
        <v>161</v>
      </c>
      <c r="D29" s="9"/>
      <c r="E29" s="9"/>
      <c r="F29" s="10">
        <v>535000</v>
      </c>
      <c r="G29" s="10"/>
      <c r="H29" s="13" t="s">
        <v>163</v>
      </c>
    </row>
    <row r="30" spans="1:8" s="2" customFormat="1" ht="46.5" customHeight="1">
      <c r="A30" s="33"/>
      <c r="B30" s="16" t="s">
        <v>70</v>
      </c>
      <c r="C30" s="20" t="s">
        <v>131</v>
      </c>
      <c r="D30" s="9"/>
      <c r="E30" s="9"/>
      <c r="F30" s="10"/>
      <c r="G30" s="10">
        <v>4336000</v>
      </c>
      <c r="H30" s="13" t="s">
        <v>132</v>
      </c>
    </row>
    <row r="31" spans="1:8" s="2" customFormat="1" ht="33" customHeight="1">
      <c r="A31" s="33"/>
      <c r="B31" s="16" t="s">
        <v>27</v>
      </c>
      <c r="C31" s="20" t="s">
        <v>131</v>
      </c>
      <c r="D31" s="9"/>
      <c r="E31" s="9"/>
      <c r="F31" s="10">
        <v>4336000</v>
      </c>
      <c r="G31" s="10"/>
      <c r="H31" s="13" t="s">
        <v>133</v>
      </c>
    </row>
    <row r="32" spans="1:8" s="2" customFormat="1" ht="33" customHeight="1">
      <c r="A32" s="33"/>
      <c r="B32" s="20" t="s">
        <v>70</v>
      </c>
      <c r="C32" s="20" t="s">
        <v>77</v>
      </c>
      <c r="D32" s="18"/>
      <c r="E32" s="18"/>
      <c r="F32" s="7"/>
      <c r="G32" s="7">
        <v>647000</v>
      </c>
      <c r="H32" s="13" t="s">
        <v>134</v>
      </c>
    </row>
    <row r="33" spans="1:8" ht="30">
      <c r="A33" s="30"/>
      <c r="B33" s="20" t="s">
        <v>70</v>
      </c>
      <c r="C33" s="20" t="s">
        <v>77</v>
      </c>
      <c r="D33" s="18"/>
      <c r="E33" s="18"/>
      <c r="F33" s="7">
        <v>583000</v>
      </c>
      <c r="G33" s="7"/>
      <c r="H33" s="13" t="s">
        <v>135</v>
      </c>
    </row>
    <row r="34" spans="1:8" ht="30">
      <c r="A34" s="30"/>
      <c r="B34" s="20" t="s">
        <v>70</v>
      </c>
      <c r="C34" s="20" t="s">
        <v>77</v>
      </c>
      <c r="D34" s="18"/>
      <c r="E34" s="18"/>
      <c r="F34" s="7">
        <v>64000</v>
      </c>
      <c r="G34" s="7"/>
      <c r="H34" s="13" t="s">
        <v>136</v>
      </c>
    </row>
    <row r="35" spans="1:8" s="2" customFormat="1" ht="29.25">
      <c r="A35" s="33"/>
      <c r="B35" s="16" t="s">
        <v>71</v>
      </c>
      <c r="C35" s="20"/>
      <c r="D35" s="9"/>
      <c r="E35" s="9"/>
      <c r="F35" s="10">
        <f>SUM(F32:F34)</f>
        <v>647000</v>
      </c>
      <c r="G35" s="10">
        <f>SUM(G32:G34)</f>
        <v>647000</v>
      </c>
      <c r="H35" s="13"/>
    </row>
    <row r="36" spans="1:8" s="2" customFormat="1" ht="45.75" customHeight="1">
      <c r="A36" s="33"/>
      <c r="B36" s="16" t="s">
        <v>70</v>
      </c>
      <c r="C36" s="20" t="s">
        <v>106</v>
      </c>
      <c r="D36" s="9"/>
      <c r="E36" s="9"/>
      <c r="F36" s="10"/>
      <c r="G36" s="10">
        <v>3984000</v>
      </c>
      <c r="H36" s="13" t="s">
        <v>132</v>
      </c>
    </row>
    <row r="37" spans="1:8" s="2" customFormat="1" ht="30">
      <c r="A37" s="33"/>
      <c r="B37" s="16" t="s">
        <v>27</v>
      </c>
      <c r="C37" s="20" t="s">
        <v>106</v>
      </c>
      <c r="D37" s="9"/>
      <c r="E37" s="9"/>
      <c r="F37" s="10">
        <v>3984000</v>
      </c>
      <c r="G37" s="10"/>
      <c r="H37" s="13" t="s">
        <v>137</v>
      </c>
    </row>
    <row r="38" spans="1:8" ht="15.75">
      <c r="A38" s="8"/>
      <c r="B38" s="9" t="s">
        <v>14</v>
      </c>
      <c r="C38" s="18"/>
      <c r="D38" s="9"/>
      <c r="E38" s="9"/>
      <c r="F38" s="10">
        <f>F17+F19+F21+F23+F25+F27+F29+F31+F35+F37</f>
        <v>49270000</v>
      </c>
      <c r="G38" s="10">
        <f>G17+G18+G20+G22+G24+G26+G28+G30+G35+G36</f>
        <v>49270000</v>
      </c>
      <c r="H38" s="46"/>
    </row>
    <row r="39" spans="1:8" ht="15.75">
      <c r="A39" s="8"/>
      <c r="B39" s="9" t="s">
        <v>22</v>
      </c>
      <c r="C39" s="6"/>
      <c r="D39" s="6"/>
      <c r="E39" s="6"/>
      <c r="F39" s="51">
        <f>F38-G38</f>
        <v>0</v>
      </c>
      <c r="G39" s="51"/>
      <c r="H39" s="46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spans="6:7" ht="15.75">
      <c r="F76" s="1"/>
      <c r="G76" s="1"/>
    </row>
    <row r="77" spans="6:7" ht="15.75">
      <c r="F77" s="1"/>
      <c r="G77" s="1"/>
    </row>
    <row r="78" spans="6:7" ht="15.75">
      <c r="F78" s="1"/>
      <c r="G78" s="1"/>
    </row>
    <row r="79" spans="6:7" ht="15.75">
      <c r="F79" s="1"/>
      <c r="G79" s="1"/>
    </row>
    <row r="80" spans="6:7" ht="15.75">
      <c r="F80" s="1"/>
      <c r="G80" s="1"/>
    </row>
    <row r="81" spans="6:7" ht="15.75">
      <c r="F81" s="1"/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  <row r="112" ht="15.75">
      <c r="G112" s="1"/>
    </row>
    <row r="113" ht="15.75">
      <c r="G113" s="1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</sheetData>
  <mergeCells count="7">
    <mergeCell ref="A4:H4"/>
    <mergeCell ref="F6:G6"/>
    <mergeCell ref="F39:G39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H104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64</v>
      </c>
      <c r="B1" s="54"/>
      <c r="C1" s="56"/>
      <c r="F1" s="55" t="s">
        <v>65</v>
      </c>
      <c r="G1" s="55"/>
      <c r="H1" s="55"/>
    </row>
    <row r="2" spans="1:3" ht="15.75">
      <c r="A2" s="54" t="s">
        <v>1</v>
      </c>
      <c r="B2" s="54"/>
      <c r="C2" s="56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47.25">
      <c r="A11" s="30">
        <v>40113</v>
      </c>
      <c r="B11" s="27" t="s">
        <v>185</v>
      </c>
      <c r="C11" s="14" t="s">
        <v>203</v>
      </c>
      <c r="D11" s="14"/>
      <c r="E11" s="14"/>
      <c r="F11" s="10">
        <v>99000</v>
      </c>
      <c r="G11" s="7"/>
      <c r="H11" s="13" t="s">
        <v>218</v>
      </c>
    </row>
    <row r="12" spans="1:8" s="2" customFormat="1" ht="31.5">
      <c r="A12" s="58"/>
      <c r="B12" s="27" t="s">
        <v>189</v>
      </c>
      <c r="C12" s="14" t="s">
        <v>203</v>
      </c>
      <c r="D12" s="15"/>
      <c r="E12" s="15"/>
      <c r="F12" s="10">
        <v>500000</v>
      </c>
      <c r="G12" s="10"/>
      <c r="H12" s="13" t="s">
        <v>213</v>
      </c>
    </row>
    <row r="13" spans="1:8" s="19" customFormat="1" ht="15.75">
      <c r="A13" s="30"/>
      <c r="B13" s="26" t="s">
        <v>25</v>
      </c>
      <c r="C13" s="14" t="s">
        <v>76</v>
      </c>
      <c r="D13" s="14"/>
      <c r="E13" s="14"/>
      <c r="F13" s="7"/>
      <c r="G13" s="7">
        <v>864000</v>
      </c>
      <c r="H13" s="13" t="s">
        <v>195</v>
      </c>
    </row>
    <row r="14" spans="1:8" s="19" customFormat="1" ht="30">
      <c r="A14" s="30"/>
      <c r="B14" s="26" t="s">
        <v>25</v>
      </c>
      <c r="C14" s="14" t="s">
        <v>111</v>
      </c>
      <c r="D14" s="14"/>
      <c r="E14" s="14"/>
      <c r="F14" s="7"/>
      <c r="G14" s="7">
        <v>100000</v>
      </c>
      <c r="H14" s="13" t="s">
        <v>214</v>
      </c>
    </row>
    <row r="15" spans="1:8" s="19" customFormat="1" ht="30">
      <c r="A15" s="30"/>
      <c r="B15" s="26" t="s">
        <v>25</v>
      </c>
      <c r="C15" s="14" t="s">
        <v>215</v>
      </c>
      <c r="D15" s="14"/>
      <c r="E15" s="14"/>
      <c r="F15" s="7">
        <v>270000</v>
      </c>
      <c r="G15" s="7"/>
      <c r="H15" s="13" t="s">
        <v>216</v>
      </c>
    </row>
    <row r="16" spans="1:8" s="19" customFormat="1" ht="30">
      <c r="A16" s="30"/>
      <c r="B16" s="26" t="s">
        <v>25</v>
      </c>
      <c r="C16" s="14" t="s">
        <v>91</v>
      </c>
      <c r="D16" s="14"/>
      <c r="E16" s="14"/>
      <c r="F16" s="7">
        <v>298000</v>
      </c>
      <c r="G16" s="7"/>
      <c r="H16" s="13" t="s">
        <v>217</v>
      </c>
    </row>
    <row r="17" spans="1:8" s="19" customFormat="1" ht="30">
      <c r="A17" s="30"/>
      <c r="B17" s="26" t="s">
        <v>25</v>
      </c>
      <c r="C17" s="14" t="s">
        <v>123</v>
      </c>
      <c r="D17" s="14"/>
      <c r="E17" s="14"/>
      <c r="F17" s="7">
        <v>5529000</v>
      </c>
      <c r="G17" s="7"/>
      <c r="H17" s="13" t="s">
        <v>56</v>
      </c>
    </row>
    <row r="18" spans="1:8" s="19" customFormat="1" ht="30">
      <c r="A18" s="30"/>
      <c r="B18" s="26" t="s">
        <v>25</v>
      </c>
      <c r="C18" s="14" t="s">
        <v>206</v>
      </c>
      <c r="D18" s="14"/>
      <c r="E18" s="14"/>
      <c r="F18" s="7">
        <v>329000</v>
      </c>
      <c r="G18" s="7"/>
      <c r="H18" s="13" t="s">
        <v>56</v>
      </c>
    </row>
    <row r="19" spans="1:8" s="19" customFormat="1" ht="30">
      <c r="A19" s="30"/>
      <c r="B19" s="26" t="s">
        <v>25</v>
      </c>
      <c r="C19" s="14" t="s">
        <v>125</v>
      </c>
      <c r="D19" s="14"/>
      <c r="E19" s="14"/>
      <c r="F19" s="7">
        <v>1140000</v>
      </c>
      <c r="G19" s="7"/>
      <c r="H19" s="13" t="s">
        <v>56</v>
      </c>
    </row>
    <row r="20" spans="1:8" s="19" customFormat="1" ht="30">
      <c r="A20" s="30"/>
      <c r="B20" s="26" t="s">
        <v>25</v>
      </c>
      <c r="C20" s="14" t="s">
        <v>209</v>
      </c>
      <c r="D20" s="14"/>
      <c r="E20" s="14"/>
      <c r="F20" s="7">
        <v>348000</v>
      </c>
      <c r="G20" s="7"/>
      <c r="H20" s="13" t="s">
        <v>56</v>
      </c>
    </row>
    <row r="21" spans="1:8" s="19" customFormat="1" ht="30">
      <c r="A21" s="30"/>
      <c r="B21" s="26" t="s">
        <v>25</v>
      </c>
      <c r="C21" s="14" t="s">
        <v>127</v>
      </c>
      <c r="D21" s="14"/>
      <c r="E21" s="14"/>
      <c r="F21" s="7">
        <v>50000</v>
      </c>
      <c r="G21" s="7"/>
      <c r="H21" s="13" t="s">
        <v>56</v>
      </c>
    </row>
    <row r="22" spans="1:8" s="19" customFormat="1" ht="15.75">
      <c r="A22" s="30"/>
      <c r="B22" s="26" t="s">
        <v>25</v>
      </c>
      <c r="C22" s="14" t="s">
        <v>170</v>
      </c>
      <c r="D22" s="14"/>
      <c r="E22" s="14"/>
      <c r="F22" s="7"/>
      <c r="G22" s="7">
        <v>895000</v>
      </c>
      <c r="H22" s="13" t="s">
        <v>195</v>
      </c>
    </row>
    <row r="23" spans="1:8" s="19" customFormat="1" ht="30">
      <c r="A23" s="30"/>
      <c r="B23" s="26" t="s">
        <v>25</v>
      </c>
      <c r="C23" s="14" t="s">
        <v>109</v>
      </c>
      <c r="D23" s="14"/>
      <c r="E23" s="14"/>
      <c r="F23" s="7"/>
      <c r="G23" s="7">
        <v>1355000</v>
      </c>
      <c r="H23" s="13" t="s">
        <v>56</v>
      </c>
    </row>
    <row r="24" spans="1:8" s="2" customFormat="1" ht="31.5">
      <c r="A24" s="33"/>
      <c r="B24" s="27" t="s">
        <v>49</v>
      </c>
      <c r="C24" s="15"/>
      <c r="D24" s="15"/>
      <c r="E24" s="15"/>
      <c r="F24" s="10">
        <f>SUM(F13:F23)</f>
        <v>7964000</v>
      </c>
      <c r="G24" s="10">
        <f>SUM(G13:G23)</f>
        <v>3214000</v>
      </c>
      <c r="H24" s="34"/>
    </row>
    <row r="25" spans="1:8" s="2" customFormat="1" ht="15.75">
      <c r="A25" s="33"/>
      <c r="B25" s="27" t="s">
        <v>14</v>
      </c>
      <c r="C25" s="15"/>
      <c r="D25" s="15"/>
      <c r="E25" s="15"/>
      <c r="F25" s="10">
        <f>F12+F24+F11</f>
        <v>8563000</v>
      </c>
      <c r="G25" s="10">
        <f>G12+G24+G11</f>
        <v>3214000</v>
      </c>
      <c r="H25" s="34"/>
    </row>
    <row r="26" spans="1:8" ht="15.75">
      <c r="A26" s="8"/>
      <c r="B26" s="9" t="s">
        <v>22</v>
      </c>
      <c r="C26" s="6"/>
      <c r="D26" s="6"/>
      <c r="E26" s="6"/>
      <c r="F26" s="51">
        <f>F25-G25</f>
        <v>5349000</v>
      </c>
      <c r="G26" s="51"/>
      <c r="H26" s="12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5:H5"/>
    <mergeCell ref="F9:G9"/>
    <mergeCell ref="F26:G26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H110"/>
  <sheetViews>
    <sheetView workbookViewId="0" topLeftCell="A1">
      <selection activeCell="D24" sqref="D24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54" t="s">
        <v>64</v>
      </c>
      <c r="B1" s="54"/>
      <c r="C1" s="56"/>
      <c r="F1" s="55" t="s">
        <v>471</v>
      </c>
      <c r="G1" s="55"/>
      <c r="H1" s="55"/>
    </row>
    <row r="2" spans="1:3" ht="15.75">
      <c r="A2" s="54" t="s">
        <v>1</v>
      </c>
      <c r="B2" s="54"/>
      <c r="C2" s="56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3">
        <v>40113</v>
      </c>
      <c r="B11" s="26" t="s">
        <v>30</v>
      </c>
      <c r="C11" s="14" t="s">
        <v>200</v>
      </c>
      <c r="D11" s="14"/>
      <c r="E11" s="14"/>
      <c r="F11" s="7"/>
      <c r="G11" s="7">
        <v>864000</v>
      </c>
      <c r="H11" s="13" t="s">
        <v>30</v>
      </c>
    </row>
    <row r="12" spans="1:8" s="2" customFormat="1" ht="15.75">
      <c r="A12" s="33"/>
      <c r="B12" s="26" t="s">
        <v>30</v>
      </c>
      <c r="C12" s="14" t="s">
        <v>200</v>
      </c>
      <c r="D12" s="14" t="s">
        <v>201</v>
      </c>
      <c r="E12" s="14"/>
      <c r="F12" s="7"/>
      <c r="G12" s="7">
        <v>100000</v>
      </c>
      <c r="H12" s="13" t="s">
        <v>30</v>
      </c>
    </row>
    <row r="13" spans="1:8" s="2" customFormat="1" ht="15.75">
      <c r="A13" s="33"/>
      <c r="B13" s="26" t="s">
        <v>30</v>
      </c>
      <c r="C13" s="14" t="s">
        <v>200</v>
      </c>
      <c r="D13" s="14" t="s">
        <v>201</v>
      </c>
      <c r="E13" s="14"/>
      <c r="F13" s="7">
        <v>150000</v>
      </c>
      <c r="G13" s="7"/>
      <c r="H13" s="13" t="s">
        <v>30</v>
      </c>
    </row>
    <row r="14" spans="1:8" s="2" customFormat="1" ht="45">
      <c r="A14" s="33"/>
      <c r="B14" s="26" t="s">
        <v>30</v>
      </c>
      <c r="C14" s="14" t="s">
        <v>200</v>
      </c>
      <c r="D14" s="20" t="s">
        <v>202</v>
      </c>
      <c r="E14" s="14"/>
      <c r="F14" s="7">
        <v>120000</v>
      </c>
      <c r="G14" s="7"/>
      <c r="H14" s="13" t="s">
        <v>30</v>
      </c>
    </row>
    <row r="15" spans="1:8" s="2" customFormat="1" ht="15.75">
      <c r="A15" s="33"/>
      <c r="B15" s="26" t="s">
        <v>30</v>
      </c>
      <c r="C15" s="14" t="s">
        <v>91</v>
      </c>
      <c r="D15" s="14"/>
      <c r="E15" s="14"/>
      <c r="F15" s="7">
        <v>260000</v>
      </c>
      <c r="G15" s="7"/>
      <c r="H15" s="13" t="s">
        <v>169</v>
      </c>
    </row>
    <row r="16" spans="1:8" s="2" customFormat="1" ht="15.75">
      <c r="A16" s="33"/>
      <c r="B16" s="26" t="s">
        <v>30</v>
      </c>
      <c r="C16" s="14" t="s">
        <v>123</v>
      </c>
      <c r="D16" s="14"/>
      <c r="E16" s="14"/>
      <c r="F16" s="7">
        <v>3690000</v>
      </c>
      <c r="G16" s="7"/>
      <c r="H16" s="13" t="s">
        <v>153</v>
      </c>
    </row>
    <row r="17" spans="1:8" s="2" customFormat="1" ht="15.75">
      <c r="A17" s="33"/>
      <c r="B17" s="26" t="s">
        <v>30</v>
      </c>
      <c r="C17" s="14" t="s">
        <v>203</v>
      </c>
      <c r="D17" s="14"/>
      <c r="E17" s="14"/>
      <c r="F17" s="7">
        <v>99000</v>
      </c>
      <c r="G17" s="7"/>
      <c r="H17" s="13" t="s">
        <v>30</v>
      </c>
    </row>
    <row r="18" spans="1:8" s="19" customFormat="1" ht="15.75">
      <c r="A18" s="30"/>
      <c r="B18" s="26" t="s">
        <v>30</v>
      </c>
      <c r="C18" s="14" t="s">
        <v>170</v>
      </c>
      <c r="D18" s="14"/>
      <c r="E18" s="14"/>
      <c r="F18" s="7"/>
      <c r="G18" s="7">
        <v>620000</v>
      </c>
      <c r="H18" s="13" t="s">
        <v>204</v>
      </c>
    </row>
    <row r="19" spans="1:8" s="2" customFormat="1" ht="15.75">
      <c r="A19" s="33"/>
      <c r="B19" s="27" t="s">
        <v>38</v>
      </c>
      <c r="C19" s="15"/>
      <c r="D19" s="15"/>
      <c r="E19" s="15"/>
      <c r="F19" s="10">
        <f>SUM(F11:F18)</f>
        <v>4319000</v>
      </c>
      <c r="G19" s="10">
        <f>SUM(G11:G18)</f>
        <v>1584000</v>
      </c>
      <c r="H19" s="34"/>
    </row>
    <row r="20" spans="1:8" s="19" customFormat="1" ht="15.75">
      <c r="A20" s="30"/>
      <c r="B20" s="26" t="s">
        <v>37</v>
      </c>
      <c r="C20" s="14" t="s">
        <v>91</v>
      </c>
      <c r="D20" s="14"/>
      <c r="E20" s="14"/>
      <c r="F20" s="7">
        <v>38000</v>
      </c>
      <c r="G20" s="7"/>
      <c r="H20" s="13" t="s">
        <v>169</v>
      </c>
    </row>
    <row r="21" spans="1:8" s="19" customFormat="1" ht="15.75">
      <c r="A21" s="30"/>
      <c r="B21" s="26" t="s">
        <v>37</v>
      </c>
      <c r="C21" s="14" t="s">
        <v>123</v>
      </c>
      <c r="D21" s="14"/>
      <c r="E21" s="14"/>
      <c r="F21" s="7">
        <v>1839000</v>
      </c>
      <c r="G21" s="7"/>
      <c r="H21" s="13" t="s">
        <v>153</v>
      </c>
    </row>
    <row r="22" spans="1:8" s="19" customFormat="1" ht="30">
      <c r="A22" s="30"/>
      <c r="B22" s="26" t="s">
        <v>37</v>
      </c>
      <c r="C22" s="14" t="s">
        <v>170</v>
      </c>
      <c r="D22" s="14"/>
      <c r="E22" s="14"/>
      <c r="F22" s="7"/>
      <c r="G22" s="7">
        <v>275000</v>
      </c>
      <c r="H22" s="13" t="s">
        <v>466</v>
      </c>
    </row>
    <row r="23" spans="1:8" s="19" customFormat="1" ht="30">
      <c r="A23" s="30"/>
      <c r="B23" s="26" t="s">
        <v>37</v>
      </c>
      <c r="C23" s="14" t="s">
        <v>109</v>
      </c>
      <c r="D23" s="14"/>
      <c r="E23" s="14"/>
      <c r="F23" s="7"/>
      <c r="G23" s="7">
        <v>1355000</v>
      </c>
      <c r="H23" s="13" t="s">
        <v>205</v>
      </c>
    </row>
    <row r="24" spans="1:8" s="2" customFormat="1" ht="31.5">
      <c r="A24" s="33"/>
      <c r="B24" s="27" t="s">
        <v>288</v>
      </c>
      <c r="C24" s="15"/>
      <c r="D24" s="15"/>
      <c r="E24" s="15"/>
      <c r="F24" s="10">
        <f>SUM(F20:F23)</f>
        <v>1877000</v>
      </c>
      <c r="G24" s="10">
        <f>SUM(G20:G23)</f>
        <v>1630000</v>
      </c>
      <c r="H24" s="34"/>
    </row>
    <row r="25" spans="1:8" s="19" customFormat="1" ht="30">
      <c r="A25" s="30"/>
      <c r="B25" s="26" t="s">
        <v>46</v>
      </c>
      <c r="C25" s="14" t="s">
        <v>206</v>
      </c>
      <c r="D25" s="14"/>
      <c r="E25" s="14"/>
      <c r="F25" s="7">
        <v>329000</v>
      </c>
      <c r="G25" s="7"/>
      <c r="H25" s="13" t="s">
        <v>207</v>
      </c>
    </row>
    <row r="26" spans="1:8" s="19" customFormat="1" ht="45">
      <c r="A26" s="30"/>
      <c r="B26" s="26" t="s">
        <v>46</v>
      </c>
      <c r="C26" s="14" t="s">
        <v>125</v>
      </c>
      <c r="D26" s="14"/>
      <c r="E26" s="14"/>
      <c r="F26" s="7">
        <v>1140000</v>
      </c>
      <c r="G26" s="7"/>
      <c r="H26" s="13" t="s">
        <v>208</v>
      </c>
    </row>
    <row r="27" spans="1:8" s="19" customFormat="1" ht="30">
      <c r="A27" s="30"/>
      <c r="B27" s="26" t="s">
        <v>46</v>
      </c>
      <c r="C27" s="14" t="s">
        <v>209</v>
      </c>
      <c r="D27" s="14"/>
      <c r="E27" s="14"/>
      <c r="F27" s="7">
        <v>348000</v>
      </c>
      <c r="G27" s="7"/>
      <c r="H27" s="13" t="s">
        <v>210</v>
      </c>
    </row>
    <row r="28" spans="1:8" s="19" customFormat="1" ht="15.75">
      <c r="A28" s="30"/>
      <c r="B28" s="26" t="s">
        <v>46</v>
      </c>
      <c r="C28" s="14" t="s">
        <v>127</v>
      </c>
      <c r="D28" s="14"/>
      <c r="E28" s="14"/>
      <c r="F28" s="7">
        <v>50000</v>
      </c>
      <c r="G28" s="7"/>
      <c r="H28" s="13" t="s">
        <v>211</v>
      </c>
    </row>
    <row r="29" spans="1:8" s="19" customFormat="1" ht="15.75">
      <c r="A29" s="30"/>
      <c r="B29" s="26" t="s">
        <v>46</v>
      </c>
      <c r="C29" s="14" t="s">
        <v>203</v>
      </c>
      <c r="D29" s="14"/>
      <c r="E29" s="14"/>
      <c r="F29" s="7">
        <v>500000</v>
      </c>
      <c r="G29" s="7"/>
      <c r="H29" s="13" t="s">
        <v>212</v>
      </c>
    </row>
    <row r="30" spans="1:8" s="2" customFormat="1" ht="31.5">
      <c r="A30" s="33"/>
      <c r="B30" s="27" t="s">
        <v>47</v>
      </c>
      <c r="C30" s="15"/>
      <c r="D30" s="15"/>
      <c r="E30" s="15"/>
      <c r="F30" s="10">
        <f>SUM(F25:F29)</f>
        <v>2367000</v>
      </c>
      <c r="G30" s="10">
        <f>SUM(G25:G29)</f>
        <v>0</v>
      </c>
      <c r="H30" s="34"/>
    </row>
    <row r="31" spans="1:8" s="2" customFormat="1" ht="15.75">
      <c r="A31" s="33"/>
      <c r="B31" s="27" t="s">
        <v>14</v>
      </c>
      <c r="C31" s="15"/>
      <c r="D31" s="15"/>
      <c r="E31" s="15"/>
      <c r="F31" s="10">
        <f>F19+F24+F30</f>
        <v>8563000</v>
      </c>
      <c r="G31" s="10">
        <f>G19+G24+G30</f>
        <v>3214000</v>
      </c>
      <c r="H31" s="34"/>
    </row>
    <row r="32" spans="1:8" ht="15.75">
      <c r="A32" s="8"/>
      <c r="B32" s="9" t="s">
        <v>22</v>
      </c>
      <c r="C32" s="6"/>
      <c r="D32" s="6"/>
      <c r="E32" s="6"/>
      <c r="F32" s="51">
        <f>F31-G31</f>
        <v>5349000</v>
      </c>
      <c r="G32" s="51"/>
      <c r="H32" s="12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</sheetData>
  <mergeCells count="7">
    <mergeCell ref="A5:H5"/>
    <mergeCell ref="F9:G9"/>
    <mergeCell ref="F32:G32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E24" sqref="E2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64</v>
      </c>
      <c r="B1" s="54"/>
      <c r="C1" s="56"/>
      <c r="F1" s="55" t="s">
        <v>66</v>
      </c>
      <c r="G1" s="55"/>
      <c r="H1" s="55"/>
    </row>
    <row r="2" spans="1:3" ht="15.75">
      <c r="A2" s="54" t="s">
        <v>1</v>
      </c>
      <c r="B2" s="54"/>
      <c r="C2" s="56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578000</v>
      </c>
      <c r="H11" s="13" t="s">
        <v>198</v>
      </c>
    </row>
    <row r="12" spans="1:8" s="19" customFormat="1" ht="30">
      <c r="A12" s="33"/>
      <c r="B12" s="26" t="s">
        <v>37</v>
      </c>
      <c r="C12" s="14" t="s">
        <v>197</v>
      </c>
      <c r="D12" s="14"/>
      <c r="E12" s="14"/>
      <c r="F12" s="7"/>
      <c r="G12" s="7">
        <v>60000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638000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638000</v>
      </c>
      <c r="G14" s="10"/>
      <c r="H14" s="13" t="s">
        <v>467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638000</v>
      </c>
      <c r="G15" s="10">
        <f>G13</f>
        <v>638000</v>
      </c>
      <c r="H15" s="34"/>
    </row>
    <row r="16" spans="1:8" ht="15.75">
      <c r="A16" s="8"/>
      <c r="B16" s="9" t="s">
        <v>22</v>
      </c>
      <c r="C16" s="6"/>
      <c r="D16" s="6"/>
      <c r="E16" s="6"/>
      <c r="F16" s="51">
        <f>F15-G15</f>
        <v>0</v>
      </c>
      <c r="G16" s="51"/>
      <c r="H16" s="12"/>
    </row>
    <row r="17" spans="6:7" ht="15.75">
      <c r="F17" s="38"/>
      <c r="G17" s="38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</sheetPr>
  <dimension ref="A1:H101"/>
  <sheetViews>
    <sheetView workbookViewId="0" topLeftCell="A1">
      <selection activeCell="D13" sqref="D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67</v>
      </c>
      <c r="B1" s="54"/>
      <c r="F1" s="55" t="s">
        <v>68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2" t="s">
        <v>8</v>
      </c>
      <c r="G7" s="52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31.5">
      <c r="A9" s="30">
        <v>40113</v>
      </c>
      <c r="B9" s="26" t="s">
        <v>185</v>
      </c>
      <c r="C9" s="14" t="s">
        <v>165</v>
      </c>
      <c r="D9" s="14"/>
      <c r="E9" s="14"/>
      <c r="F9" s="7">
        <v>511000</v>
      </c>
      <c r="G9" s="7"/>
      <c r="H9" s="13" t="s">
        <v>468</v>
      </c>
    </row>
    <row r="10" spans="1:8" ht="31.5">
      <c r="A10" s="33"/>
      <c r="B10" s="26" t="s">
        <v>186</v>
      </c>
      <c r="C10" s="14" t="s">
        <v>165</v>
      </c>
      <c r="D10" s="14"/>
      <c r="E10" s="14"/>
      <c r="F10" s="7"/>
      <c r="G10" s="7">
        <v>223000</v>
      </c>
      <c r="H10" s="13" t="s">
        <v>42</v>
      </c>
    </row>
    <row r="11" spans="1:8" s="2" customFormat="1" ht="31.5">
      <c r="A11" s="33"/>
      <c r="B11" s="27" t="s">
        <v>187</v>
      </c>
      <c r="C11" s="15"/>
      <c r="D11" s="15"/>
      <c r="E11" s="15"/>
      <c r="F11" s="10">
        <f>SUM(F9:F10)</f>
        <v>511000</v>
      </c>
      <c r="G11" s="10">
        <f>SUM(G9:G10)</f>
        <v>223000</v>
      </c>
      <c r="H11" s="34"/>
    </row>
    <row r="12" spans="1:8" s="19" customFormat="1" ht="31.5">
      <c r="A12" s="30"/>
      <c r="B12" s="26" t="s">
        <v>189</v>
      </c>
      <c r="C12" s="14" t="s">
        <v>165</v>
      </c>
      <c r="D12" s="14"/>
      <c r="E12" s="14"/>
      <c r="F12" s="7">
        <v>300000</v>
      </c>
      <c r="G12" s="7"/>
      <c r="H12" s="13" t="s">
        <v>190</v>
      </c>
    </row>
    <row r="13" spans="1:8" s="19" customFormat="1" ht="31.5">
      <c r="A13" s="30"/>
      <c r="B13" s="26" t="s">
        <v>189</v>
      </c>
      <c r="C13" s="14" t="s">
        <v>165</v>
      </c>
      <c r="D13" s="14"/>
      <c r="E13" s="14"/>
      <c r="F13" s="7">
        <v>400000</v>
      </c>
      <c r="G13" s="7"/>
      <c r="H13" s="13" t="s">
        <v>191</v>
      </c>
    </row>
    <row r="14" spans="1:8" s="19" customFormat="1" ht="31.5">
      <c r="A14" s="30"/>
      <c r="B14" s="26" t="s">
        <v>189</v>
      </c>
      <c r="C14" s="14" t="s">
        <v>165</v>
      </c>
      <c r="D14" s="14"/>
      <c r="E14" s="14"/>
      <c r="F14" s="7">
        <v>1050000</v>
      </c>
      <c r="G14" s="7"/>
      <c r="H14" s="13" t="s">
        <v>192</v>
      </c>
    </row>
    <row r="15" spans="1:8" s="2" customFormat="1" ht="31.5">
      <c r="A15" s="33"/>
      <c r="B15" s="27" t="s">
        <v>196</v>
      </c>
      <c r="C15" s="15"/>
      <c r="D15" s="15"/>
      <c r="E15" s="15"/>
      <c r="F15" s="10">
        <f>SUM(F12:F14)</f>
        <v>1750000</v>
      </c>
      <c r="G15" s="10"/>
      <c r="H15" s="34"/>
    </row>
    <row r="16" spans="1:8" ht="30">
      <c r="A16" s="33"/>
      <c r="B16" s="26" t="s">
        <v>25</v>
      </c>
      <c r="C16" s="14" t="s">
        <v>82</v>
      </c>
      <c r="D16" s="14"/>
      <c r="E16" s="14"/>
      <c r="F16" s="7">
        <v>199000</v>
      </c>
      <c r="G16" s="7"/>
      <c r="H16" s="13" t="s">
        <v>184</v>
      </c>
    </row>
    <row r="17" spans="1:8" ht="30">
      <c r="A17" s="33"/>
      <c r="B17" s="26" t="s">
        <v>25</v>
      </c>
      <c r="C17" s="14" t="s">
        <v>173</v>
      </c>
      <c r="D17" s="14"/>
      <c r="E17" s="14"/>
      <c r="F17" s="7">
        <v>181000</v>
      </c>
      <c r="G17" s="7"/>
      <c r="H17" s="13" t="s">
        <v>193</v>
      </c>
    </row>
    <row r="18" spans="1:8" ht="30">
      <c r="A18" s="33"/>
      <c r="B18" s="26" t="s">
        <v>25</v>
      </c>
      <c r="C18" s="14" t="s">
        <v>104</v>
      </c>
      <c r="D18" s="14"/>
      <c r="E18" s="14"/>
      <c r="F18" s="7">
        <v>279000</v>
      </c>
      <c r="G18" s="7"/>
      <c r="H18" s="13" t="s">
        <v>194</v>
      </c>
    </row>
    <row r="19" spans="1:8" ht="15.75">
      <c r="A19" s="33"/>
      <c r="B19" s="26" t="s">
        <v>25</v>
      </c>
      <c r="C19" s="14" t="s">
        <v>170</v>
      </c>
      <c r="D19" s="14"/>
      <c r="E19" s="14"/>
      <c r="F19" s="7"/>
      <c r="G19" s="7">
        <v>305000</v>
      </c>
      <c r="H19" s="13" t="s">
        <v>195</v>
      </c>
    </row>
    <row r="20" spans="1:8" ht="30">
      <c r="A20" s="33"/>
      <c r="B20" s="26" t="s">
        <v>25</v>
      </c>
      <c r="C20" s="14" t="s">
        <v>109</v>
      </c>
      <c r="D20" s="14"/>
      <c r="E20" s="14"/>
      <c r="F20" s="7"/>
      <c r="G20" s="7">
        <v>454000</v>
      </c>
      <c r="H20" s="13" t="s">
        <v>56</v>
      </c>
    </row>
    <row r="21" spans="1:8" s="2" customFormat="1" ht="31.5">
      <c r="A21" s="33"/>
      <c r="B21" s="27" t="s">
        <v>57</v>
      </c>
      <c r="C21" s="15"/>
      <c r="D21" s="15"/>
      <c r="E21" s="15"/>
      <c r="F21" s="10">
        <f>SUM(F16:F20)</f>
        <v>659000</v>
      </c>
      <c r="G21" s="10">
        <f>SUM(G16:G20)</f>
        <v>759000</v>
      </c>
      <c r="H21" s="34"/>
    </row>
    <row r="22" spans="1:8" s="2" customFormat="1" ht="15.75">
      <c r="A22" s="33"/>
      <c r="B22" s="27" t="s">
        <v>14</v>
      </c>
      <c r="C22" s="15"/>
      <c r="D22" s="15"/>
      <c r="E22" s="15"/>
      <c r="F22" s="10">
        <f>F11+F15+F21</f>
        <v>2920000</v>
      </c>
      <c r="G22" s="10">
        <f>G11+G21</f>
        <v>982000</v>
      </c>
      <c r="H22" s="34"/>
    </row>
    <row r="23" spans="1:8" ht="15.75">
      <c r="A23" s="8"/>
      <c r="B23" s="9" t="s">
        <v>22</v>
      </c>
      <c r="C23" s="6"/>
      <c r="D23" s="6"/>
      <c r="E23" s="6"/>
      <c r="F23" s="51">
        <f>F22-G22</f>
        <v>1938000</v>
      </c>
      <c r="G23" s="51"/>
      <c r="H23" s="12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9"/>
  </sheetPr>
  <dimension ref="A1:H102"/>
  <sheetViews>
    <sheetView workbookViewId="0" topLeftCell="A7">
      <selection activeCell="H12" sqref="H1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54" t="s">
        <v>67</v>
      </c>
      <c r="B1" s="54"/>
      <c r="F1" s="55" t="s">
        <v>69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3</v>
      </c>
      <c r="B4" s="52"/>
      <c r="C4" s="52"/>
      <c r="D4" s="52"/>
      <c r="E4" s="52"/>
      <c r="F4" s="52"/>
      <c r="G4" s="52"/>
      <c r="H4" s="5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0">
        <v>40113</v>
      </c>
      <c r="B8" s="26" t="s">
        <v>30</v>
      </c>
      <c r="C8" s="14" t="s">
        <v>168</v>
      </c>
      <c r="D8" s="14"/>
      <c r="E8" s="14"/>
      <c r="F8" s="7">
        <v>157000</v>
      </c>
      <c r="G8" s="7"/>
      <c r="H8" s="13" t="s">
        <v>169</v>
      </c>
    </row>
    <row r="9" spans="1:8" s="2" customFormat="1" ht="15.75">
      <c r="A9" s="33"/>
      <c r="B9" s="26" t="s">
        <v>30</v>
      </c>
      <c r="C9" s="14" t="s">
        <v>170</v>
      </c>
      <c r="D9" s="14"/>
      <c r="E9" s="14"/>
      <c r="F9" s="7"/>
      <c r="G9" s="7">
        <v>210000</v>
      </c>
      <c r="H9" s="13" t="s">
        <v>171</v>
      </c>
    </row>
    <row r="10" spans="1:8" s="2" customFormat="1" ht="15.75">
      <c r="A10" s="33"/>
      <c r="B10" s="27" t="s">
        <v>38</v>
      </c>
      <c r="C10" s="15"/>
      <c r="D10" s="15"/>
      <c r="E10" s="15"/>
      <c r="F10" s="10">
        <f>SUM(F8:F9)</f>
        <v>157000</v>
      </c>
      <c r="G10" s="10">
        <f>SUM(G8:G9)</f>
        <v>210000</v>
      </c>
      <c r="H10" s="34"/>
    </row>
    <row r="11" spans="1:8" s="2" customFormat="1" ht="15.75">
      <c r="A11" s="33"/>
      <c r="B11" s="26" t="s">
        <v>37</v>
      </c>
      <c r="C11" s="14" t="s">
        <v>173</v>
      </c>
      <c r="D11" s="14"/>
      <c r="E11" s="14"/>
      <c r="F11" s="7">
        <v>24000</v>
      </c>
      <c r="G11" s="7"/>
      <c r="H11" s="13" t="s">
        <v>169</v>
      </c>
    </row>
    <row r="12" spans="1:8" s="2" customFormat="1" ht="30">
      <c r="A12" s="33"/>
      <c r="B12" s="26" t="s">
        <v>37</v>
      </c>
      <c r="C12" s="14" t="s">
        <v>170</v>
      </c>
      <c r="D12" s="14"/>
      <c r="E12" s="14"/>
      <c r="F12" s="7"/>
      <c r="G12" s="7">
        <v>95000</v>
      </c>
      <c r="H12" s="13" t="s">
        <v>466</v>
      </c>
    </row>
    <row r="13" spans="1:8" s="2" customFormat="1" ht="17.25" customHeight="1">
      <c r="A13" s="33"/>
      <c r="B13" s="26" t="s">
        <v>37</v>
      </c>
      <c r="C13" s="14" t="s">
        <v>109</v>
      </c>
      <c r="D13" s="14"/>
      <c r="E13" s="14"/>
      <c r="F13" s="7"/>
      <c r="G13" s="7">
        <v>454000</v>
      </c>
      <c r="H13" s="13" t="s">
        <v>174</v>
      </c>
    </row>
    <row r="14" spans="1:8" s="2" customFormat="1" ht="31.5">
      <c r="A14" s="33"/>
      <c r="B14" s="27" t="s">
        <v>288</v>
      </c>
      <c r="C14" s="15"/>
      <c r="D14" s="15"/>
      <c r="E14" s="15"/>
      <c r="F14" s="10">
        <f>SUM(F11:F13)</f>
        <v>24000</v>
      </c>
      <c r="G14" s="10">
        <f>SUM(G11:G13)</f>
        <v>549000</v>
      </c>
      <c r="H14" s="34"/>
    </row>
    <row r="15" spans="1:8" s="19" customFormat="1" ht="30">
      <c r="A15" s="30"/>
      <c r="B15" s="26" t="s">
        <v>46</v>
      </c>
      <c r="C15" s="14" t="s">
        <v>104</v>
      </c>
      <c r="D15" s="14"/>
      <c r="E15" s="14"/>
      <c r="F15" s="7">
        <v>279000</v>
      </c>
      <c r="G15" s="7"/>
      <c r="H15" s="13" t="s">
        <v>183</v>
      </c>
    </row>
    <row r="16" spans="1:8" s="19" customFormat="1" ht="30">
      <c r="A16" s="30"/>
      <c r="B16" s="26" t="s">
        <v>46</v>
      </c>
      <c r="C16" s="14" t="s">
        <v>165</v>
      </c>
      <c r="D16" s="14"/>
      <c r="E16" s="14"/>
      <c r="F16" s="7">
        <v>300000</v>
      </c>
      <c r="G16" s="7"/>
      <c r="H16" s="13" t="s">
        <v>176</v>
      </c>
    </row>
    <row r="17" spans="1:8" s="19" customFormat="1" ht="15.75">
      <c r="A17" s="30"/>
      <c r="B17" s="26" t="s">
        <v>46</v>
      </c>
      <c r="C17" s="14" t="s">
        <v>165</v>
      </c>
      <c r="D17" s="14"/>
      <c r="E17" s="14"/>
      <c r="F17" s="7">
        <v>511000</v>
      </c>
      <c r="G17" s="7"/>
      <c r="H17" s="13" t="s">
        <v>177</v>
      </c>
    </row>
    <row r="18" spans="1:8" s="19" customFormat="1" ht="15.75">
      <c r="A18" s="30"/>
      <c r="B18" s="26" t="s">
        <v>46</v>
      </c>
      <c r="C18" s="14" t="s">
        <v>165</v>
      </c>
      <c r="D18" s="14"/>
      <c r="E18" s="14"/>
      <c r="F18" s="7">
        <v>400000</v>
      </c>
      <c r="G18" s="7"/>
      <c r="H18" s="13" t="s">
        <v>178</v>
      </c>
    </row>
    <row r="19" spans="1:8" s="19" customFormat="1" ht="30">
      <c r="A19" s="30"/>
      <c r="B19" s="26" t="s">
        <v>46</v>
      </c>
      <c r="C19" s="14" t="s">
        <v>165</v>
      </c>
      <c r="D19" s="14"/>
      <c r="E19" s="14"/>
      <c r="F19" s="7"/>
      <c r="G19" s="7">
        <v>223000</v>
      </c>
      <c r="H19" s="13" t="s">
        <v>179</v>
      </c>
    </row>
    <row r="20" spans="1:8" s="19" customFormat="1" ht="15.75">
      <c r="A20" s="30"/>
      <c r="B20" s="26" t="s">
        <v>46</v>
      </c>
      <c r="C20" s="14" t="s">
        <v>165</v>
      </c>
      <c r="D20" s="14"/>
      <c r="E20" s="14"/>
      <c r="F20" s="7">
        <v>1050000</v>
      </c>
      <c r="G20" s="7"/>
      <c r="H20" s="13" t="s">
        <v>24</v>
      </c>
    </row>
    <row r="21" spans="1:8" s="19" customFormat="1" ht="15.75">
      <c r="A21" s="30"/>
      <c r="B21" s="26" t="s">
        <v>46</v>
      </c>
      <c r="C21" s="14" t="s">
        <v>82</v>
      </c>
      <c r="D21" s="14"/>
      <c r="E21" s="14"/>
      <c r="F21" s="7">
        <v>199000</v>
      </c>
      <c r="G21" s="7"/>
      <c r="H21" s="13" t="s">
        <v>180</v>
      </c>
    </row>
    <row r="22" spans="1:8" s="2" customFormat="1" ht="31.5">
      <c r="A22" s="33"/>
      <c r="B22" s="27" t="s">
        <v>47</v>
      </c>
      <c r="C22" s="15"/>
      <c r="D22" s="15"/>
      <c r="E22" s="15"/>
      <c r="F22" s="10">
        <f>SUM(F15:F21)</f>
        <v>2739000</v>
      </c>
      <c r="G22" s="10">
        <f>SUM(G15:G21)</f>
        <v>223000</v>
      </c>
      <c r="H22" s="34"/>
    </row>
    <row r="23" spans="1:8" s="2" customFormat="1" ht="15.75">
      <c r="A23" s="33"/>
      <c r="B23" s="27" t="s">
        <v>14</v>
      </c>
      <c r="C23" s="15"/>
      <c r="D23" s="15"/>
      <c r="E23" s="15"/>
      <c r="F23" s="10">
        <f>F10+F14+F22</f>
        <v>2920000</v>
      </c>
      <c r="G23" s="10">
        <f>G10+G14+G22</f>
        <v>982000</v>
      </c>
      <c r="H23" s="34"/>
    </row>
    <row r="24" spans="1:8" ht="15.75">
      <c r="A24" s="8"/>
      <c r="B24" s="9" t="s">
        <v>22</v>
      </c>
      <c r="C24" s="6"/>
      <c r="D24" s="6"/>
      <c r="E24" s="6"/>
      <c r="F24" s="51">
        <f>F23-G23</f>
        <v>1938000</v>
      </c>
      <c r="G24" s="51"/>
      <c r="H24" s="12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A4:H4"/>
    <mergeCell ref="F6:G6"/>
    <mergeCell ref="F24:G24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E18" sqref="E18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67</v>
      </c>
      <c r="B1" s="54"/>
      <c r="C1" s="39"/>
      <c r="F1" s="55" t="s">
        <v>164</v>
      </c>
      <c r="G1" s="55"/>
      <c r="H1" s="55"/>
    </row>
    <row r="2" spans="1:3" ht="15.75">
      <c r="A2" s="54" t="s">
        <v>1</v>
      </c>
      <c r="B2" s="54"/>
      <c r="C2" s="39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30">
      <c r="A11" s="30">
        <v>40113</v>
      </c>
      <c r="B11" s="16" t="s">
        <v>36</v>
      </c>
      <c r="C11" s="14" t="s">
        <v>165</v>
      </c>
      <c r="D11" s="15"/>
      <c r="E11" s="15"/>
      <c r="F11" s="10"/>
      <c r="G11" s="10">
        <v>87000</v>
      </c>
      <c r="H11" s="13" t="s">
        <v>182</v>
      </c>
    </row>
    <row r="12" spans="1:8" s="2" customFormat="1" ht="15.75">
      <c r="A12" s="33"/>
      <c r="B12" s="27" t="s">
        <v>46</v>
      </c>
      <c r="C12" s="14" t="s">
        <v>165</v>
      </c>
      <c r="D12" s="15"/>
      <c r="E12" s="15"/>
      <c r="F12" s="10">
        <v>87000</v>
      </c>
      <c r="G12" s="10"/>
      <c r="H12" s="13" t="s">
        <v>166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87000</v>
      </c>
      <c r="G13" s="10">
        <f>SUM(G11:G12)</f>
        <v>87000</v>
      </c>
      <c r="H13" s="34"/>
    </row>
    <row r="14" spans="1:8" ht="15.75">
      <c r="A14" s="8"/>
      <c r="B14" s="9" t="s">
        <v>22</v>
      </c>
      <c r="C14" s="6"/>
      <c r="D14" s="6"/>
      <c r="E14" s="6"/>
      <c r="F14" s="51">
        <f>F13-G13</f>
        <v>0</v>
      </c>
      <c r="G14" s="51"/>
      <c r="H14" s="12"/>
    </row>
    <row r="15" spans="6:7" ht="15.75">
      <c r="F15" s="38"/>
      <c r="G15" s="38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A2:B2"/>
    <mergeCell ref="F1:H1"/>
    <mergeCell ref="A4:H4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61"/>
  <sheetViews>
    <sheetView workbookViewId="0" topLeftCell="A71">
      <selection activeCell="H88" sqref="H88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54" t="s">
        <v>0</v>
      </c>
      <c r="B1" s="54"/>
      <c r="F1" s="55" t="s">
        <v>19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3</v>
      </c>
      <c r="B4" s="52"/>
      <c r="C4" s="52"/>
      <c r="D4" s="52"/>
      <c r="E4" s="52"/>
      <c r="F4" s="52"/>
      <c r="G4" s="52"/>
      <c r="H4" s="5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30">
      <c r="A8" s="30">
        <v>40113</v>
      </c>
      <c r="B8" s="20" t="s">
        <v>28</v>
      </c>
      <c r="C8" s="14" t="s">
        <v>437</v>
      </c>
      <c r="D8" s="9"/>
      <c r="E8" s="9"/>
      <c r="F8" s="7">
        <v>492000</v>
      </c>
      <c r="G8" s="10"/>
      <c r="H8" s="13" t="s">
        <v>277</v>
      </c>
    </row>
    <row r="9" spans="1:8" s="19" customFormat="1" ht="30">
      <c r="A9" s="30"/>
      <c r="B9" s="20" t="s">
        <v>28</v>
      </c>
      <c r="C9" s="14" t="s">
        <v>437</v>
      </c>
      <c r="D9" s="18"/>
      <c r="E9" s="18"/>
      <c r="F9" s="7">
        <v>123000</v>
      </c>
      <c r="G9" s="7"/>
      <c r="H9" s="13" t="s">
        <v>278</v>
      </c>
    </row>
    <row r="10" spans="1:8" s="19" customFormat="1" ht="15.75">
      <c r="A10" s="30"/>
      <c r="B10" s="20" t="s">
        <v>28</v>
      </c>
      <c r="C10" s="14" t="s">
        <v>437</v>
      </c>
      <c r="D10" s="18"/>
      <c r="E10" s="18"/>
      <c r="F10" s="7">
        <v>2112000</v>
      </c>
      <c r="G10" s="7"/>
      <c r="H10" s="13" t="s">
        <v>279</v>
      </c>
    </row>
    <row r="11" spans="1:8" s="2" customFormat="1" ht="30">
      <c r="A11" s="30"/>
      <c r="B11" s="20" t="s">
        <v>28</v>
      </c>
      <c r="C11" s="14" t="s">
        <v>437</v>
      </c>
      <c r="D11" s="9"/>
      <c r="E11" s="9"/>
      <c r="F11" s="7">
        <v>528000</v>
      </c>
      <c r="G11" s="10"/>
      <c r="H11" s="13" t="s">
        <v>280</v>
      </c>
    </row>
    <row r="12" spans="1:8" s="2" customFormat="1" ht="15.75">
      <c r="A12" s="33"/>
      <c r="B12" s="16" t="s">
        <v>29</v>
      </c>
      <c r="C12" s="15"/>
      <c r="D12" s="9"/>
      <c r="E12" s="9"/>
      <c r="F12" s="10">
        <f>SUM(F8:F11)</f>
        <v>3255000</v>
      </c>
      <c r="G12" s="10"/>
      <c r="H12" s="34"/>
    </row>
    <row r="13" spans="1:8" s="2" customFormat="1" ht="30">
      <c r="A13" s="33"/>
      <c r="B13" s="20" t="s">
        <v>30</v>
      </c>
      <c r="C13" s="14" t="s">
        <v>106</v>
      </c>
      <c r="D13" s="18" t="s">
        <v>281</v>
      </c>
      <c r="E13" s="18"/>
      <c r="F13" s="7"/>
      <c r="G13" s="7">
        <v>75000</v>
      </c>
      <c r="H13" s="13" t="s">
        <v>282</v>
      </c>
    </row>
    <row r="14" spans="1:8" s="2" customFormat="1" ht="30">
      <c r="A14" s="33"/>
      <c r="B14" s="20" t="s">
        <v>30</v>
      </c>
      <c r="C14" s="14" t="s">
        <v>106</v>
      </c>
      <c r="D14" s="18" t="s">
        <v>283</v>
      </c>
      <c r="E14" s="18"/>
      <c r="F14" s="7"/>
      <c r="G14" s="7">
        <v>600000</v>
      </c>
      <c r="H14" s="13" t="s">
        <v>282</v>
      </c>
    </row>
    <row r="15" spans="1:8" s="2" customFormat="1" ht="30">
      <c r="A15" s="33"/>
      <c r="B15" s="20" t="s">
        <v>30</v>
      </c>
      <c r="C15" s="14" t="s">
        <v>106</v>
      </c>
      <c r="D15" s="18" t="s">
        <v>73</v>
      </c>
      <c r="E15" s="18"/>
      <c r="F15" s="7"/>
      <c r="G15" s="7">
        <v>1720000</v>
      </c>
      <c r="H15" s="13" t="s">
        <v>282</v>
      </c>
    </row>
    <row r="16" spans="1:8" s="2" customFormat="1" ht="30">
      <c r="A16" s="33"/>
      <c r="B16" s="20" t="s">
        <v>30</v>
      </c>
      <c r="C16" s="14" t="s">
        <v>106</v>
      </c>
      <c r="D16" s="18" t="s">
        <v>284</v>
      </c>
      <c r="E16" s="18"/>
      <c r="F16" s="7"/>
      <c r="G16" s="7">
        <v>150000</v>
      </c>
      <c r="H16" s="13" t="s">
        <v>282</v>
      </c>
    </row>
    <row r="17" spans="1:8" s="2" customFormat="1" ht="30">
      <c r="A17" s="33"/>
      <c r="B17" s="20" t="s">
        <v>30</v>
      </c>
      <c r="C17" s="14" t="s">
        <v>106</v>
      </c>
      <c r="D17" s="18" t="s">
        <v>285</v>
      </c>
      <c r="E17" s="18"/>
      <c r="F17" s="7"/>
      <c r="G17" s="7">
        <v>165000</v>
      </c>
      <c r="H17" s="13" t="s">
        <v>282</v>
      </c>
    </row>
    <row r="18" spans="1:8" s="19" customFormat="1" ht="30">
      <c r="A18" s="30"/>
      <c r="B18" s="20" t="s">
        <v>30</v>
      </c>
      <c r="C18" s="14" t="s">
        <v>437</v>
      </c>
      <c r="D18" s="18"/>
      <c r="E18" s="18"/>
      <c r="F18" s="7">
        <v>1613000</v>
      </c>
      <c r="G18" s="7"/>
      <c r="H18" s="13" t="s">
        <v>286</v>
      </c>
    </row>
    <row r="19" spans="1:8" s="19" customFormat="1" ht="30">
      <c r="A19" s="30"/>
      <c r="B19" s="20" t="s">
        <v>30</v>
      </c>
      <c r="C19" s="14" t="s">
        <v>77</v>
      </c>
      <c r="D19" s="18"/>
      <c r="E19" s="18"/>
      <c r="F19" s="7">
        <v>63000</v>
      </c>
      <c r="G19" s="7"/>
      <c r="H19" s="13" t="s">
        <v>287</v>
      </c>
    </row>
    <row r="20" spans="1:8" s="19" customFormat="1" ht="15.75">
      <c r="A20" s="30"/>
      <c r="B20" s="16" t="s">
        <v>38</v>
      </c>
      <c r="C20" s="14"/>
      <c r="D20" s="18"/>
      <c r="E20" s="18"/>
      <c r="F20" s="10">
        <f>SUM(F13:F19)</f>
        <v>1676000</v>
      </c>
      <c r="G20" s="10">
        <f>SUM(G13:G19)</f>
        <v>2710000</v>
      </c>
      <c r="H20" s="13"/>
    </row>
    <row r="21" spans="1:8" s="19" customFormat="1" ht="30">
      <c r="A21" s="30"/>
      <c r="B21" s="20" t="s">
        <v>37</v>
      </c>
      <c r="C21" s="14" t="s">
        <v>106</v>
      </c>
      <c r="D21" s="18" t="s">
        <v>281</v>
      </c>
      <c r="E21" s="18"/>
      <c r="F21" s="10"/>
      <c r="G21" s="7">
        <v>36000</v>
      </c>
      <c r="H21" s="13" t="s">
        <v>289</v>
      </c>
    </row>
    <row r="22" spans="1:8" s="19" customFormat="1" ht="30">
      <c r="A22" s="30"/>
      <c r="B22" s="20" t="s">
        <v>37</v>
      </c>
      <c r="C22" s="14" t="s">
        <v>106</v>
      </c>
      <c r="D22" s="18" t="s">
        <v>283</v>
      </c>
      <c r="E22" s="18"/>
      <c r="F22" s="10"/>
      <c r="G22" s="7">
        <v>286000</v>
      </c>
      <c r="H22" s="13" t="s">
        <v>289</v>
      </c>
    </row>
    <row r="23" spans="1:8" s="19" customFormat="1" ht="30">
      <c r="A23" s="30"/>
      <c r="B23" s="20" t="s">
        <v>37</v>
      </c>
      <c r="C23" s="14" t="s">
        <v>106</v>
      </c>
      <c r="D23" s="18" t="s">
        <v>73</v>
      </c>
      <c r="E23" s="18"/>
      <c r="F23" s="10"/>
      <c r="G23" s="7">
        <v>1185000</v>
      </c>
      <c r="H23" s="13" t="s">
        <v>289</v>
      </c>
    </row>
    <row r="24" spans="1:8" s="19" customFormat="1" ht="30">
      <c r="A24" s="30"/>
      <c r="B24" s="20" t="s">
        <v>37</v>
      </c>
      <c r="C24" s="14" t="s">
        <v>106</v>
      </c>
      <c r="D24" s="18" t="s">
        <v>284</v>
      </c>
      <c r="E24" s="18"/>
      <c r="F24" s="10"/>
      <c r="G24" s="7">
        <v>102000</v>
      </c>
      <c r="H24" s="13" t="s">
        <v>289</v>
      </c>
    </row>
    <row r="25" spans="1:8" s="19" customFormat="1" ht="30">
      <c r="A25" s="30"/>
      <c r="B25" s="20" t="s">
        <v>37</v>
      </c>
      <c r="C25" s="14" t="s">
        <v>106</v>
      </c>
      <c r="D25" s="18" t="s">
        <v>285</v>
      </c>
      <c r="E25" s="18"/>
      <c r="F25" s="10"/>
      <c r="G25" s="7">
        <v>137000</v>
      </c>
      <c r="H25" s="13" t="s">
        <v>289</v>
      </c>
    </row>
    <row r="26" spans="1:8" s="19" customFormat="1" ht="30">
      <c r="A26" s="30"/>
      <c r="B26" s="20" t="s">
        <v>37</v>
      </c>
      <c r="C26" s="14" t="s">
        <v>106</v>
      </c>
      <c r="D26" s="18" t="s">
        <v>290</v>
      </c>
      <c r="E26" s="18"/>
      <c r="F26" s="10"/>
      <c r="G26" s="7">
        <v>30000</v>
      </c>
      <c r="H26" s="13" t="s">
        <v>289</v>
      </c>
    </row>
    <row r="27" spans="1:8" s="19" customFormat="1" ht="30">
      <c r="A27" s="30"/>
      <c r="B27" s="20" t="s">
        <v>37</v>
      </c>
      <c r="C27" s="14" t="s">
        <v>106</v>
      </c>
      <c r="D27" s="18" t="s">
        <v>281</v>
      </c>
      <c r="E27" s="18"/>
      <c r="F27" s="10"/>
      <c r="G27" s="7">
        <v>25000</v>
      </c>
      <c r="H27" s="13" t="s">
        <v>282</v>
      </c>
    </row>
    <row r="28" spans="1:8" s="19" customFormat="1" ht="30">
      <c r="A28" s="30"/>
      <c r="B28" s="20" t="s">
        <v>37</v>
      </c>
      <c r="C28" s="14" t="s">
        <v>106</v>
      </c>
      <c r="D28" s="18" t="s">
        <v>283</v>
      </c>
      <c r="E28" s="18"/>
      <c r="F28" s="10"/>
      <c r="G28" s="7">
        <v>190000</v>
      </c>
      <c r="H28" s="13" t="s">
        <v>282</v>
      </c>
    </row>
    <row r="29" spans="1:8" s="19" customFormat="1" ht="30">
      <c r="A29" s="30"/>
      <c r="B29" s="20" t="s">
        <v>37</v>
      </c>
      <c r="C29" s="14" t="s">
        <v>106</v>
      </c>
      <c r="D29" s="18" t="s">
        <v>73</v>
      </c>
      <c r="E29" s="18"/>
      <c r="F29" s="10"/>
      <c r="G29" s="7">
        <v>570000</v>
      </c>
      <c r="H29" s="13" t="s">
        <v>282</v>
      </c>
    </row>
    <row r="30" spans="1:8" s="19" customFormat="1" ht="30">
      <c r="A30" s="30"/>
      <c r="B30" s="20" t="s">
        <v>37</v>
      </c>
      <c r="C30" s="14" t="s">
        <v>106</v>
      </c>
      <c r="D30" s="18" t="s">
        <v>284</v>
      </c>
      <c r="E30" s="18"/>
      <c r="F30" s="10"/>
      <c r="G30" s="7">
        <v>50000</v>
      </c>
      <c r="H30" s="13" t="s">
        <v>282</v>
      </c>
    </row>
    <row r="31" spans="1:8" s="19" customFormat="1" ht="30">
      <c r="A31" s="30"/>
      <c r="B31" s="20" t="s">
        <v>37</v>
      </c>
      <c r="C31" s="14" t="s">
        <v>106</v>
      </c>
      <c r="D31" s="18" t="s">
        <v>285</v>
      </c>
      <c r="E31" s="18"/>
      <c r="F31" s="10"/>
      <c r="G31" s="7">
        <v>55000</v>
      </c>
      <c r="H31" s="13" t="s">
        <v>282</v>
      </c>
    </row>
    <row r="32" spans="1:8" s="19" customFormat="1" ht="30">
      <c r="A32" s="30"/>
      <c r="B32" s="20" t="s">
        <v>37</v>
      </c>
      <c r="C32" s="14" t="s">
        <v>437</v>
      </c>
      <c r="D32" s="18"/>
      <c r="E32" s="18"/>
      <c r="F32" s="7">
        <v>483000</v>
      </c>
      <c r="G32" s="7"/>
      <c r="H32" s="13" t="s">
        <v>291</v>
      </c>
    </row>
    <row r="33" spans="1:8" s="19" customFormat="1" ht="30">
      <c r="A33" s="30"/>
      <c r="B33" s="20" t="s">
        <v>37</v>
      </c>
      <c r="C33" s="14" t="s">
        <v>77</v>
      </c>
      <c r="D33" s="18"/>
      <c r="E33" s="18"/>
      <c r="F33" s="7">
        <v>17000</v>
      </c>
      <c r="G33" s="7"/>
      <c r="H33" s="13" t="s">
        <v>287</v>
      </c>
    </row>
    <row r="34" spans="1:8" s="19" customFormat="1" ht="29.25">
      <c r="A34" s="30"/>
      <c r="B34" s="16" t="s">
        <v>288</v>
      </c>
      <c r="C34" s="14"/>
      <c r="D34" s="18"/>
      <c r="E34" s="18"/>
      <c r="F34" s="10">
        <f>SUM(F21:F33)</f>
        <v>500000</v>
      </c>
      <c r="G34" s="10">
        <f>SUM(G21:G33)</f>
        <v>2666000</v>
      </c>
      <c r="H34" s="13"/>
    </row>
    <row r="35" spans="1:8" s="2" customFormat="1" ht="30">
      <c r="A35" s="30"/>
      <c r="B35" s="20" t="s">
        <v>46</v>
      </c>
      <c r="C35" s="14" t="s">
        <v>437</v>
      </c>
      <c r="D35" s="9"/>
      <c r="E35" s="9"/>
      <c r="F35" s="7">
        <v>3240000</v>
      </c>
      <c r="G35" s="10"/>
      <c r="H35" s="13" t="s">
        <v>292</v>
      </c>
    </row>
    <row r="36" spans="1:8" s="2" customFormat="1" ht="15.75">
      <c r="A36" s="30"/>
      <c r="B36" s="20" t="s">
        <v>46</v>
      </c>
      <c r="C36" s="14" t="s">
        <v>80</v>
      </c>
      <c r="D36" s="18" t="s">
        <v>73</v>
      </c>
      <c r="E36" s="9"/>
      <c r="F36" s="7"/>
      <c r="G36" s="7">
        <v>1000</v>
      </c>
      <c r="H36" s="13" t="s">
        <v>293</v>
      </c>
    </row>
    <row r="37" spans="1:8" s="2" customFormat="1" ht="30">
      <c r="A37" s="30"/>
      <c r="B37" s="20" t="s">
        <v>46</v>
      </c>
      <c r="C37" s="14" t="s">
        <v>120</v>
      </c>
      <c r="D37" s="18"/>
      <c r="E37" s="9"/>
      <c r="F37" s="7">
        <v>140000</v>
      </c>
      <c r="G37" s="7"/>
      <c r="H37" s="13" t="s">
        <v>296</v>
      </c>
    </row>
    <row r="38" spans="1:8" s="2" customFormat="1" ht="30">
      <c r="A38" s="30"/>
      <c r="B38" s="20" t="s">
        <v>46</v>
      </c>
      <c r="C38" s="14" t="s">
        <v>77</v>
      </c>
      <c r="D38" s="18" t="s">
        <v>297</v>
      </c>
      <c r="E38" s="9"/>
      <c r="F38" s="7">
        <v>30000</v>
      </c>
      <c r="G38" s="7"/>
      <c r="H38" s="13" t="s">
        <v>298</v>
      </c>
    </row>
    <row r="39" spans="1:8" s="2" customFormat="1" ht="30">
      <c r="A39" s="30"/>
      <c r="B39" s="20" t="s">
        <v>46</v>
      </c>
      <c r="C39" s="14" t="s">
        <v>77</v>
      </c>
      <c r="D39" s="18"/>
      <c r="E39" s="9"/>
      <c r="F39" s="7">
        <v>50000</v>
      </c>
      <c r="G39" s="7"/>
      <c r="H39" s="13" t="s">
        <v>438</v>
      </c>
    </row>
    <row r="40" spans="1:8" s="2" customFormat="1" ht="30">
      <c r="A40" s="30"/>
      <c r="B40" s="20" t="s">
        <v>46</v>
      </c>
      <c r="C40" s="14" t="s">
        <v>77</v>
      </c>
      <c r="D40" s="18"/>
      <c r="E40" s="9"/>
      <c r="F40" s="7">
        <v>200000</v>
      </c>
      <c r="G40" s="7"/>
      <c r="H40" s="13" t="s">
        <v>299</v>
      </c>
    </row>
    <row r="41" spans="1:8" s="2" customFormat="1" ht="15.75">
      <c r="A41" s="30"/>
      <c r="B41" s="20" t="s">
        <v>46</v>
      </c>
      <c r="C41" s="14" t="s">
        <v>77</v>
      </c>
      <c r="D41" s="18"/>
      <c r="E41" s="9"/>
      <c r="F41" s="7"/>
      <c r="G41" s="7">
        <v>200000</v>
      </c>
      <c r="H41" s="13" t="s">
        <v>440</v>
      </c>
    </row>
    <row r="42" spans="1:8" s="2" customFormat="1" ht="29.25">
      <c r="A42" s="33"/>
      <c r="B42" s="16" t="s">
        <v>47</v>
      </c>
      <c r="C42" s="15"/>
      <c r="D42" s="9"/>
      <c r="E42" s="9"/>
      <c r="F42" s="10">
        <f>SUM(F35:F41)</f>
        <v>3660000</v>
      </c>
      <c r="G42" s="10">
        <f>SUM(G35:G41)</f>
        <v>201000</v>
      </c>
      <c r="H42" s="34"/>
    </row>
    <row r="43" spans="1:8" s="2" customFormat="1" ht="15.75">
      <c r="A43" s="33"/>
      <c r="B43" s="16" t="s">
        <v>300</v>
      </c>
      <c r="C43" s="14" t="s">
        <v>91</v>
      </c>
      <c r="D43" s="9"/>
      <c r="E43" s="9"/>
      <c r="F43" s="10">
        <v>492000</v>
      </c>
      <c r="G43" s="10"/>
      <c r="H43" s="13" t="s">
        <v>439</v>
      </c>
    </row>
    <row r="44" spans="1:8" s="2" customFormat="1" ht="15.75">
      <c r="A44" s="30"/>
      <c r="B44" s="20" t="s">
        <v>25</v>
      </c>
      <c r="C44" s="14" t="s">
        <v>76</v>
      </c>
      <c r="D44" s="18"/>
      <c r="E44" s="9"/>
      <c r="F44" s="7"/>
      <c r="G44" s="7">
        <v>864000</v>
      </c>
      <c r="H44" s="13" t="s">
        <v>294</v>
      </c>
    </row>
    <row r="45" spans="1:8" s="2" customFormat="1" ht="15.75">
      <c r="A45" s="30"/>
      <c r="B45" s="20" t="s">
        <v>25</v>
      </c>
      <c r="C45" s="14" t="s">
        <v>76</v>
      </c>
      <c r="D45" s="18"/>
      <c r="E45" s="9"/>
      <c r="F45" s="7"/>
      <c r="G45" s="7">
        <v>1000</v>
      </c>
      <c r="H45" s="13" t="s">
        <v>295</v>
      </c>
    </row>
    <row r="46" spans="1:8" s="2" customFormat="1" ht="15.75">
      <c r="A46" s="30"/>
      <c r="B46" s="20" t="s">
        <v>25</v>
      </c>
      <c r="C46" s="14" t="s">
        <v>76</v>
      </c>
      <c r="D46" s="18"/>
      <c r="E46" s="9"/>
      <c r="F46" s="7"/>
      <c r="G46" s="7">
        <v>241000</v>
      </c>
      <c r="H46" s="13" t="s">
        <v>295</v>
      </c>
    </row>
    <row r="47" spans="1:8" s="2" customFormat="1" ht="15.75">
      <c r="A47" s="30"/>
      <c r="B47" s="20" t="s">
        <v>25</v>
      </c>
      <c r="C47" s="14" t="s">
        <v>170</v>
      </c>
      <c r="D47" s="18"/>
      <c r="E47" s="18"/>
      <c r="F47" s="7"/>
      <c r="G47" s="7">
        <v>1060000</v>
      </c>
      <c r="H47" s="13" t="s">
        <v>301</v>
      </c>
    </row>
    <row r="48" spans="1:8" s="2" customFormat="1" ht="15.75">
      <c r="A48" s="30"/>
      <c r="B48" s="20" t="s">
        <v>25</v>
      </c>
      <c r="C48" s="14" t="s">
        <v>170</v>
      </c>
      <c r="D48" s="18"/>
      <c r="E48" s="18"/>
      <c r="F48" s="7"/>
      <c r="G48" s="7">
        <v>2060000</v>
      </c>
      <c r="H48" s="13" t="s">
        <v>295</v>
      </c>
    </row>
    <row r="49" spans="1:8" s="2" customFormat="1" ht="15.75">
      <c r="A49" s="30"/>
      <c r="B49" s="20" t="s">
        <v>25</v>
      </c>
      <c r="C49" s="14" t="s">
        <v>170</v>
      </c>
      <c r="D49" s="18"/>
      <c r="E49" s="18"/>
      <c r="F49" s="7"/>
      <c r="G49" s="7">
        <v>4340000</v>
      </c>
      <c r="H49" s="13" t="s">
        <v>302</v>
      </c>
    </row>
    <row r="50" spans="1:8" s="2" customFormat="1" ht="30">
      <c r="A50" s="30"/>
      <c r="B50" s="20" t="s">
        <v>25</v>
      </c>
      <c r="C50" s="14" t="s">
        <v>170</v>
      </c>
      <c r="D50" s="18"/>
      <c r="E50" s="18"/>
      <c r="F50" s="7"/>
      <c r="G50" s="7">
        <v>1505000</v>
      </c>
      <c r="H50" s="13" t="s">
        <v>303</v>
      </c>
    </row>
    <row r="51" spans="1:8" s="2" customFormat="1" ht="15.75">
      <c r="A51" s="30"/>
      <c r="B51" s="20" t="s">
        <v>25</v>
      </c>
      <c r="C51" s="14" t="s">
        <v>170</v>
      </c>
      <c r="D51" s="18"/>
      <c r="E51" s="18"/>
      <c r="F51" s="7"/>
      <c r="G51" s="7">
        <v>895000</v>
      </c>
      <c r="H51" s="13" t="s">
        <v>304</v>
      </c>
    </row>
    <row r="52" spans="1:8" s="2" customFormat="1" ht="30">
      <c r="A52" s="30"/>
      <c r="B52" s="20" t="s">
        <v>25</v>
      </c>
      <c r="C52" s="14" t="s">
        <v>170</v>
      </c>
      <c r="D52" s="18"/>
      <c r="E52" s="18"/>
      <c r="F52" s="7"/>
      <c r="G52" s="7">
        <v>305000</v>
      </c>
      <c r="H52" s="13" t="s">
        <v>305</v>
      </c>
    </row>
    <row r="53" spans="1:8" s="2" customFormat="1" ht="15.75">
      <c r="A53" s="30"/>
      <c r="B53" s="20" t="s">
        <v>25</v>
      </c>
      <c r="C53" s="14" t="s">
        <v>109</v>
      </c>
      <c r="D53" s="18"/>
      <c r="E53" s="18"/>
      <c r="F53" s="7"/>
      <c r="G53" s="7">
        <v>1705000</v>
      </c>
      <c r="H53" s="13" t="s">
        <v>324</v>
      </c>
    </row>
    <row r="54" spans="1:8" s="2" customFormat="1" ht="15.75">
      <c r="A54" s="30"/>
      <c r="B54" s="20" t="s">
        <v>25</v>
      </c>
      <c r="C54" s="14" t="s">
        <v>109</v>
      </c>
      <c r="D54" s="18"/>
      <c r="E54" s="18"/>
      <c r="F54" s="7"/>
      <c r="G54" s="7">
        <v>1102000</v>
      </c>
      <c r="H54" s="13" t="s">
        <v>306</v>
      </c>
    </row>
    <row r="55" spans="1:8" s="2" customFormat="1" ht="15.75">
      <c r="A55" s="30"/>
      <c r="B55" s="20" t="s">
        <v>25</v>
      </c>
      <c r="C55" s="14" t="s">
        <v>109</v>
      </c>
      <c r="D55" s="18"/>
      <c r="E55" s="18"/>
      <c r="F55" s="7"/>
      <c r="G55" s="7">
        <v>2163000</v>
      </c>
      <c r="H55" s="13" t="s">
        <v>307</v>
      </c>
    </row>
    <row r="56" spans="1:8" s="2" customFormat="1" ht="30">
      <c r="A56" s="30"/>
      <c r="B56" s="20" t="s">
        <v>25</v>
      </c>
      <c r="C56" s="14" t="s">
        <v>109</v>
      </c>
      <c r="D56" s="18"/>
      <c r="E56" s="18"/>
      <c r="F56" s="7"/>
      <c r="G56" s="7">
        <v>874000</v>
      </c>
      <c r="H56" s="13" t="s">
        <v>308</v>
      </c>
    </row>
    <row r="57" spans="1:8" s="2" customFormat="1" ht="15.75">
      <c r="A57" s="30"/>
      <c r="B57" s="20" t="s">
        <v>25</v>
      </c>
      <c r="C57" s="14" t="s">
        <v>109</v>
      </c>
      <c r="D57" s="18"/>
      <c r="E57" s="18"/>
      <c r="F57" s="7"/>
      <c r="G57" s="7">
        <v>1355000</v>
      </c>
      <c r="H57" s="13" t="s">
        <v>309</v>
      </c>
    </row>
    <row r="58" spans="1:8" s="2" customFormat="1" ht="30">
      <c r="A58" s="30"/>
      <c r="B58" s="20" t="s">
        <v>25</v>
      </c>
      <c r="C58" s="14" t="s">
        <v>109</v>
      </c>
      <c r="D58" s="18"/>
      <c r="E58" s="18"/>
      <c r="F58" s="7"/>
      <c r="G58" s="7">
        <v>454000</v>
      </c>
      <c r="H58" s="13" t="s">
        <v>310</v>
      </c>
    </row>
    <row r="59" spans="1:8" s="2" customFormat="1" ht="15.75">
      <c r="A59" s="30"/>
      <c r="B59" s="20" t="s">
        <v>25</v>
      </c>
      <c r="C59" s="14" t="s">
        <v>76</v>
      </c>
      <c r="D59" s="18"/>
      <c r="E59" s="18"/>
      <c r="F59" s="7"/>
      <c r="G59" s="7">
        <v>468000</v>
      </c>
      <c r="H59" s="13" t="s">
        <v>311</v>
      </c>
    </row>
    <row r="60" spans="1:8" s="2" customFormat="1" ht="30">
      <c r="A60" s="30"/>
      <c r="B60" s="20" t="s">
        <v>25</v>
      </c>
      <c r="C60" s="14" t="s">
        <v>82</v>
      </c>
      <c r="D60" s="18"/>
      <c r="E60" s="18"/>
      <c r="F60" s="7">
        <v>199000</v>
      </c>
      <c r="G60" s="7"/>
      <c r="H60" s="13" t="s">
        <v>312</v>
      </c>
    </row>
    <row r="61" spans="1:8" s="2" customFormat="1" ht="15.75">
      <c r="A61" s="30"/>
      <c r="B61" s="20" t="s">
        <v>25</v>
      </c>
      <c r="C61" s="14" t="s">
        <v>81</v>
      </c>
      <c r="D61" s="18"/>
      <c r="E61" s="18"/>
      <c r="F61" s="7">
        <v>79000</v>
      </c>
      <c r="G61" s="7"/>
      <c r="H61" s="13" t="s">
        <v>301</v>
      </c>
    </row>
    <row r="62" spans="1:8" s="2" customFormat="1" ht="15.75">
      <c r="A62" s="30"/>
      <c r="B62" s="20" t="s">
        <v>25</v>
      </c>
      <c r="C62" s="14" t="s">
        <v>85</v>
      </c>
      <c r="D62" s="18"/>
      <c r="E62" s="18"/>
      <c r="F62" s="7">
        <v>488000</v>
      </c>
      <c r="G62" s="7"/>
      <c r="H62" s="13" t="s">
        <v>295</v>
      </c>
    </row>
    <row r="63" spans="1:8" s="2" customFormat="1" ht="15.75">
      <c r="A63" s="30"/>
      <c r="B63" s="20" t="s">
        <v>25</v>
      </c>
      <c r="C63" s="14" t="s">
        <v>313</v>
      </c>
      <c r="D63" s="18"/>
      <c r="E63" s="18"/>
      <c r="F63" s="7"/>
      <c r="G63" s="7">
        <v>100000</v>
      </c>
      <c r="H63" s="13" t="s">
        <v>314</v>
      </c>
    </row>
    <row r="64" spans="1:8" s="2" customFormat="1" ht="15.75">
      <c r="A64" s="30"/>
      <c r="B64" s="20" t="s">
        <v>25</v>
      </c>
      <c r="C64" s="14" t="s">
        <v>215</v>
      </c>
      <c r="D64" s="18"/>
      <c r="E64" s="18"/>
      <c r="F64" s="7">
        <v>150000</v>
      </c>
      <c r="G64" s="7"/>
      <c r="H64" s="13" t="s">
        <v>314</v>
      </c>
    </row>
    <row r="65" spans="1:8" s="2" customFormat="1" ht="15.75">
      <c r="A65" s="30"/>
      <c r="B65" s="20" t="s">
        <v>25</v>
      </c>
      <c r="C65" s="14" t="s">
        <v>215</v>
      </c>
      <c r="D65" s="18"/>
      <c r="E65" s="18"/>
      <c r="F65" s="7">
        <v>120000</v>
      </c>
      <c r="G65" s="7"/>
      <c r="H65" s="13" t="s">
        <v>314</v>
      </c>
    </row>
    <row r="66" spans="1:8" s="2" customFormat="1" ht="15.75">
      <c r="A66" s="30"/>
      <c r="B66" s="20" t="s">
        <v>25</v>
      </c>
      <c r="C66" s="14" t="s">
        <v>315</v>
      </c>
      <c r="D66" s="18"/>
      <c r="E66" s="18"/>
      <c r="F66" s="7">
        <v>736000</v>
      </c>
      <c r="G66" s="7"/>
      <c r="H66" s="13" t="s">
        <v>316</v>
      </c>
    </row>
    <row r="67" spans="1:8" s="2" customFormat="1" ht="30">
      <c r="A67" s="30"/>
      <c r="B67" s="20" t="s">
        <v>25</v>
      </c>
      <c r="C67" s="14" t="s">
        <v>441</v>
      </c>
      <c r="D67" s="18"/>
      <c r="E67" s="18"/>
      <c r="F67" s="7">
        <v>623000</v>
      </c>
      <c r="G67" s="7"/>
      <c r="H67" s="13" t="s">
        <v>317</v>
      </c>
    </row>
    <row r="68" spans="1:8" s="2" customFormat="1" ht="30">
      <c r="A68" s="30"/>
      <c r="B68" s="20" t="s">
        <v>25</v>
      </c>
      <c r="C68" s="14" t="s">
        <v>441</v>
      </c>
      <c r="D68" s="18"/>
      <c r="E68" s="18"/>
      <c r="F68" s="7">
        <v>215000</v>
      </c>
      <c r="G68" s="7"/>
      <c r="H68" s="13" t="s">
        <v>318</v>
      </c>
    </row>
    <row r="69" spans="1:8" s="2" customFormat="1" ht="30">
      <c r="A69" s="30"/>
      <c r="B69" s="20" t="s">
        <v>25</v>
      </c>
      <c r="C69" s="14" t="s">
        <v>442</v>
      </c>
      <c r="D69" s="18"/>
      <c r="E69" s="18"/>
      <c r="F69" s="7">
        <v>298000</v>
      </c>
      <c r="G69" s="7"/>
      <c r="H69" s="13" t="s">
        <v>319</v>
      </c>
    </row>
    <row r="70" spans="1:8" s="2" customFormat="1" ht="30">
      <c r="A70" s="30"/>
      <c r="B70" s="20" t="s">
        <v>25</v>
      </c>
      <c r="C70" s="14" t="s">
        <v>443</v>
      </c>
      <c r="D70" s="18"/>
      <c r="E70" s="18"/>
      <c r="F70" s="7">
        <v>181000</v>
      </c>
      <c r="G70" s="7"/>
      <c r="H70" s="13" t="s">
        <v>323</v>
      </c>
    </row>
    <row r="71" spans="1:8" s="2" customFormat="1" ht="15.75">
      <c r="A71" s="30"/>
      <c r="B71" s="20" t="s">
        <v>25</v>
      </c>
      <c r="C71" s="14" t="s">
        <v>320</v>
      </c>
      <c r="D71" s="18"/>
      <c r="E71" s="18"/>
      <c r="F71" s="7">
        <v>580000</v>
      </c>
      <c r="G71" s="7"/>
      <c r="H71" s="13" t="s">
        <v>444</v>
      </c>
    </row>
    <row r="72" spans="1:8" s="2" customFormat="1" ht="15.75">
      <c r="A72" s="30"/>
      <c r="B72" s="20" t="s">
        <v>25</v>
      </c>
      <c r="C72" s="14" t="s">
        <v>320</v>
      </c>
      <c r="D72" s="18"/>
      <c r="E72" s="18"/>
      <c r="F72" s="7">
        <v>265000</v>
      </c>
      <c r="G72" s="7"/>
      <c r="H72" s="13" t="s">
        <v>445</v>
      </c>
    </row>
    <row r="73" spans="1:8" s="2" customFormat="1" ht="30">
      <c r="A73" s="30"/>
      <c r="B73" s="20" t="s">
        <v>25</v>
      </c>
      <c r="C73" s="14" t="s">
        <v>123</v>
      </c>
      <c r="D73" s="18"/>
      <c r="E73" s="18"/>
      <c r="F73" s="7">
        <v>5529000</v>
      </c>
      <c r="G73" s="7"/>
      <c r="H73" s="13" t="s">
        <v>321</v>
      </c>
    </row>
    <row r="74" spans="1:8" s="2" customFormat="1" ht="15.75">
      <c r="A74" s="30"/>
      <c r="B74" s="20" t="s">
        <v>25</v>
      </c>
      <c r="C74" s="14" t="s">
        <v>125</v>
      </c>
      <c r="D74" s="18"/>
      <c r="E74" s="18"/>
      <c r="F74" s="7">
        <v>1140000</v>
      </c>
      <c r="G74" s="7"/>
      <c r="H74" s="13" t="s">
        <v>446</v>
      </c>
    </row>
    <row r="75" spans="1:8" s="2" customFormat="1" ht="30">
      <c r="A75" s="30"/>
      <c r="B75" s="20" t="s">
        <v>25</v>
      </c>
      <c r="C75" s="14" t="s">
        <v>104</v>
      </c>
      <c r="D75" s="18"/>
      <c r="E75" s="18"/>
      <c r="F75" s="7">
        <v>279000</v>
      </c>
      <c r="G75" s="7"/>
      <c r="H75" s="13" t="s">
        <v>322</v>
      </c>
    </row>
    <row r="76" spans="1:8" s="2" customFormat="1" ht="15.75">
      <c r="A76" s="30"/>
      <c r="B76" s="20" t="s">
        <v>25</v>
      </c>
      <c r="C76" s="14" t="s">
        <v>127</v>
      </c>
      <c r="D76" s="18"/>
      <c r="E76" s="18"/>
      <c r="F76" s="7">
        <v>50000</v>
      </c>
      <c r="G76" s="7"/>
      <c r="H76" s="13" t="s">
        <v>447</v>
      </c>
    </row>
    <row r="77" spans="1:8" s="2" customFormat="1" ht="29.25">
      <c r="A77" s="30"/>
      <c r="B77" s="16" t="s">
        <v>49</v>
      </c>
      <c r="C77" s="14"/>
      <c r="D77" s="18"/>
      <c r="E77" s="18"/>
      <c r="F77" s="10">
        <f>SUM(F44:F76)</f>
        <v>10932000</v>
      </c>
      <c r="G77" s="10">
        <f>SUM(G44:G76)</f>
        <v>19492000</v>
      </c>
      <c r="H77" s="13"/>
    </row>
    <row r="78" spans="1:8" s="2" customFormat="1" ht="30">
      <c r="A78" s="30"/>
      <c r="B78" s="20" t="s">
        <v>15</v>
      </c>
      <c r="C78" s="14" t="s">
        <v>437</v>
      </c>
      <c r="D78" s="18"/>
      <c r="E78" s="18"/>
      <c r="F78" s="7">
        <v>11249000</v>
      </c>
      <c r="G78" s="10"/>
      <c r="H78" s="13" t="s">
        <v>325</v>
      </c>
    </row>
    <row r="79" spans="1:8" s="2" customFormat="1" ht="15.75">
      <c r="A79" s="30"/>
      <c r="B79" s="20" t="s">
        <v>15</v>
      </c>
      <c r="C79" s="14" t="s">
        <v>77</v>
      </c>
      <c r="D79" s="18"/>
      <c r="E79" s="18"/>
      <c r="F79" s="7">
        <v>10000000</v>
      </c>
      <c r="G79" s="10"/>
      <c r="H79" s="13" t="s">
        <v>326</v>
      </c>
    </row>
    <row r="80" spans="1:8" s="2" customFormat="1" ht="15.75">
      <c r="A80" s="30"/>
      <c r="B80" s="20" t="s">
        <v>15</v>
      </c>
      <c r="C80" s="14" t="s">
        <v>77</v>
      </c>
      <c r="D80" s="18"/>
      <c r="E80" s="18"/>
      <c r="F80" s="7">
        <v>42000000</v>
      </c>
      <c r="G80" s="10"/>
      <c r="H80" s="13" t="s">
        <v>326</v>
      </c>
    </row>
    <row r="81" spans="1:8" s="2" customFormat="1" ht="15.75">
      <c r="A81" s="30"/>
      <c r="B81" s="16" t="s">
        <v>327</v>
      </c>
      <c r="C81" s="14"/>
      <c r="D81" s="18"/>
      <c r="E81" s="18"/>
      <c r="F81" s="10">
        <f>SUM(F78:F80)</f>
        <v>63249000</v>
      </c>
      <c r="G81" s="10"/>
      <c r="H81" s="13"/>
    </row>
    <row r="82" spans="1:8" s="19" customFormat="1" ht="15.75">
      <c r="A82" s="30"/>
      <c r="B82" s="20" t="s">
        <v>26</v>
      </c>
      <c r="C82" s="14" t="s">
        <v>76</v>
      </c>
      <c r="D82" s="18"/>
      <c r="E82" s="18"/>
      <c r="F82" s="7"/>
      <c r="G82" s="7">
        <v>1026000</v>
      </c>
      <c r="H82" s="13" t="s">
        <v>40</v>
      </c>
    </row>
    <row r="83" spans="1:8" s="2" customFormat="1" ht="15.75">
      <c r="A83" s="30"/>
      <c r="B83" s="20" t="s">
        <v>26</v>
      </c>
      <c r="C83" s="14" t="s">
        <v>328</v>
      </c>
      <c r="D83" s="9"/>
      <c r="E83" s="9"/>
      <c r="F83" s="7">
        <v>2600000</v>
      </c>
      <c r="G83" s="10"/>
      <c r="H83" s="13" t="s">
        <v>40</v>
      </c>
    </row>
    <row r="84" spans="1:8" s="2" customFormat="1" ht="15.75">
      <c r="A84" s="30"/>
      <c r="B84" s="20" t="s">
        <v>26</v>
      </c>
      <c r="C84" s="14" t="s">
        <v>329</v>
      </c>
      <c r="D84" s="9"/>
      <c r="E84" s="9"/>
      <c r="F84" s="7"/>
      <c r="G84" s="7">
        <v>2600000</v>
      </c>
      <c r="H84" s="13" t="s">
        <v>40</v>
      </c>
    </row>
    <row r="85" spans="1:8" s="2" customFormat="1" ht="15.75">
      <c r="A85" s="30"/>
      <c r="B85" s="20" t="s">
        <v>26</v>
      </c>
      <c r="C85" s="14" t="s">
        <v>330</v>
      </c>
      <c r="D85" s="9"/>
      <c r="E85" s="9"/>
      <c r="F85" s="7"/>
      <c r="G85" s="7">
        <v>452000</v>
      </c>
      <c r="H85" s="13" t="s">
        <v>40</v>
      </c>
    </row>
    <row r="86" spans="1:8" s="2" customFormat="1" ht="15.75">
      <c r="A86" s="30"/>
      <c r="B86" s="20" t="s">
        <v>26</v>
      </c>
      <c r="C86" s="14" t="s">
        <v>331</v>
      </c>
      <c r="D86" s="9"/>
      <c r="E86" s="9"/>
      <c r="F86" s="7">
        <v>452000</v>
      </c>
      <c r="G86" s="7"/>
      <c r="H86" s="13" t="s">
        <v>40</v>
      </c>
    </row>
    <row r="87" spans="1:8" s="2" customFormat="1" ht="15.75">
      <c r="A87" s="30"/>
      <c r="B87" s="20" t="s">
        <v>26</v>
      </c>
      <c r="C87" s="14" t="s">
        <v>83</v>
      </c>
      <c r="D87" s="9"/>
      <c r="E87" s="9"/>
      <c r="F87" s="7">
        <v>174000</v>
      </c>
      <c r="G87" s="7"/>
      <c r="H87" s="13" t="s">
        <v>40</v>
      </c>
    </row>
    <row r="88" spans="1:8" s="2" customFormat="1" ht="15.75">
      <c r="A88" s="30"/>
      <c r="B88" s="20" t="s">
        <v>26</v>
      </c>
      <c r="C88" s="14" t="s">
        <v>77</v>
      </c>
      <c r="D88" s="9"/>
      <c r="E88" s="9"/>
      <c r="F88" s="7"/>
      <c r="G88" s="7">
        <v>1000000</v>
      </c>
      <c r="H88" s="13" t="s">
        <v>40</v>
      </c>
    </row>
    <row r="89" spans="1:8" s="2" customFormat="1" ht="15.75">
      <c r="A89" s="30"/>
      <c r="B89" s="20" t="s">
        <v>26</v>
      </c>
      <c r="C89" s="14" t="s">
        <v>77</v>
      </c>
      <c r="D89" s="9"/>
      <c r="E89" s="9"/>
      <c r="F89" s="7"/>
      <c r="G89" s="7">
        <v>1000000</v>
      </c>
      <c r="H89" s="13" t="s">
        <v>40</v>
      </c>
    </row>
    <row r="90" spans="1:8" s="2" customFormat="1" ht="15.75">
      <c r="A90" s="30"/>
      <c r="B90" s="20" t="s">
        <v>26</v>
      </c>
      <c r="C90" s="14" t="s">
        <v>77</v>
      </c>
      <c r="D90" s="9"/>
      <c r="E90" s="9"/>
      <c r="F90" s="7">
        <v>120000</v>
      </c>
      <c r="G90" s="7"/>
      <c r="H90" s="13" t="s">
        <v>40</v>
      </c>
    </row>
    <row r="91" spans="1:8" s="2" customFormat="1" ht="15.75">
      <c r="A91" s="30"/>
      <c r="B91" s="20" t="s">
        <v>26</v>
      </c>
      <c r="C91" s="14" t="s">
        <v>77</v>
      </c>
      <c r="D91" s="9"/>
      <c r="E91" s="9"/>
      <c r="F91" s="7">
        <v>200000</v>
      </c>
      <c r="G91" s="7"/>
      <c r="H91" s="13" t="s">
        <v>40</v>
      </c>
    </row>
    <row r="92" spans="1:8" s="2" customFormat="1" ht="15.75">
      <c r="A92" s="30"/>
      <c r="B92" s="20" t="s">
        <v>26</v>
      </c>
      <c r="C92" s="14"/>
      <c r="D92" s="9"/>
      <c r="E92" s="9"/>
      <c r="F92" s="7">
        <v>52321000</v>
      </c>
      <c r="G92" s="7"/>
      <c r="H92" s="13" t="s">
        <v>332</v>
      </c>
    </row>
    <row r="93" spans="1:8" s="2" customFormat="1" ht="15.75">
      <c r="A93" s="33"/>
      <c r="B93" s="16" t="s">
        <v>48</v>
      </c>
      <c r="C93" s="15"/>
      <c r="D93" s="9"/>
      <c r="E93" s="9"/>
      <c r="F93" s="10">
        <f>SUM(F82:F92)</f>
        <v>55867000</v>
      </c>
      <c r="G93" s="10">
        <f>SUM(G82:G92)</f>
        <v>6078000</v>
      </c>
      <c r="H93" s="34"/>
    </row>
    <row r="94" spans="1:8" s="21" customFormat="1" ht="15">
      <c r="A94" s="23"/>
      <c r="B94" s="15" t="s">
        <v>14</v>
      </c>
      <c r="C94" s="15"/>
      <c r="D94" s="15"/>
      <c r="E94" s="15"/>
      <c r="F94" s="10">
        <f>F12+F20+F34+F42+F43+F77+F81+F93</f>
        <v>139631000</v>
      </c>
      <c r="G94" s="10">
        <f>G12+G20+G34+G42+G43+G77+G81+G93</f>
        <v>31147000</v>
      </c>
      <c r="H94" s="24"/>
    </row>
    <row r="95" spans="1:8" s="21" customFormat="1" ht="15">
      <c r="A95" s="23"/>
      <c r="B95" s="15" t="s">
        <v>22</v>
      </c>
      <c r="C95" s="15"/>
      <c r="D95" s="15"/>
      <c r="E95" s="15"/>
      <c r="F95" s="51">
        <f>F94-G94</f>
        <v>108484000</v>
      </c>
      <c r="G95" s="51"/>
      <c r="H95" s="24"/>
    </row>
    <row r="96" spans="6:7" s="21" customFormat="1" ht="15">
      <c r="F96" s="22"/>
      <c r="G96" s="22"/>
    </row>
    <row r="97" spans="6:7" s="21" customFormat="1" ht="15">
      <c r="F97" s="22"/>
      <c r="G97" s="22"/>
    </row>
    <row r="98" spans="6:7" s="21" customFormat="1" ht="15">
      <c r="F98" s="22"/>
      <c r="G98" s="22"/>
    </row>
    <row r="99" spans="6:7" s="21" customFormat="1" ht="15">
      <c r="F99" s="22"/>
      <c r="G99" s="22"/>
    </row>
    <row r="100" spans="6:7" s="21" customFormat="1" ht="15">
      <c r="F100" s="22"/>
      <c r="G100" s="22"/>
    </row>
    <row r="101" spans="6:7" s="21" customFormat="1" ht="15">
      <c r="F101" s="22"/>
      <c r="G101" s="22"/>
    </row>
    <row r="102" spans="6:7" s="21" customFormat="1" ht="15">
      <c r="F102" s="22"/>
      <c r="G102" s="22"/>
    </row>
    <row r="103" spans="6:7" s="21" customFormat="1" ht="15">
      <c r="F103" s="22"/>
      <c r="G103" s="22"/>
    </row>
    <row r="104" spans="6:7" s="21" customFormat="1" ht="15">
      <c r="F104" s="22"/>
      <c r="G104" s="22"/>
    </row>
    <row r="105" spans="6:7" s="21" customFormat="1" ht="15">
      <c r="F105" s="22"/>
      <c r="G105" s="22"/>
    </row>
    <row r="106" spans="6:7" s="21" customFormat="1" ht="15">
      <c r="F106" s="22"/>
      <c r="G106" s="22"/>
    </row>
    <row r="107" spans="6:7" s="21" customFormat="1" ht="15">
      <c r="F107" s="22"/>
      <c r="G107" s="22"/>
    </row>
    <row r="108" spans="6:7" s="21" customFormat="1" ht="15">
      <c r="F108" s="22"/>
      <c r="G108" s="22"/>
    </row>
    <row r="109" spans="6:7" s="21" customFormat="1" ht="15">
      <c r="F109" s="22"/>
      <c r="G109" s="22"/>
    </row>
    <row r="110" spans="6:7" s="21" customFormat="1" ht="15">
      <c r="F110" s="22"/>
      <c r="G110" s="22"/>
    </row>
    <row r="111" spans="6:7" s="21" customFormat="1" ht="15">
      <c r="F111" s="22"/>
      <c r="G111" s="22"/>
    </row>
    <row r="112" spans="6:7" s="21" customFormat="1" ht="15">
      <c r="F112" s="22"/>
      <c r="G112" s="22"/>
    </row>
    <row r="113" spans="6:7" s="21" customFormat="1" ht="15">
      <c r="F113" s="22"/>
      <c r="G113" s="22"/>
    </row>
    <row r="114" spans="6:7" s="21" customFormat="1" ht="15">
      <c r="F114" s="22"/>
      <c r="G114" s="22"/>
    </row>
    <row r="115" spans="6:7" s="21" customFormat="1" ht="15">
      <c r="F115" s="22"/>
      <c r="G115" s="22"/>
    </row>
    <row r="116" spans="6:7" s="21" customFormat="1" ht="15">
      <c r="F116" s="22"/>
      <c r="G116" s="22"/>
    </row>
    <row r="117" spans="6:7" s="21" customFormat="1" ht="15">
      <c r="F117" s="22"/>
      <c r="G117" s="22"/>
    </row>
    <row r="118" spans="6:7" s="21" customFormat="1" ht="15">
      <c r="F118" s="22"/>
      <c r="G118" s="22"/>
    </row>
    <row r="119" spans="6:7" s="21" customFormat="1" ht="15">
      <c r="F119" s="22"/>
      <c r="G119" s="22"/>
    </row>
    <row r="120" spans="6:7" s="21" customFormat="1" ht="15">
      <c r="F120" s="22"/>
      <c r="G120" s="22"/>
    </row>
    <row r="121" spans="6:7" s="21" customFormat="1" ht="15">
      <c r="F121" s="22"/>
      <c r="G121" s="22"/>
    </row>
    <row r="122" spans="6:7" s="21" customFormat="1" ht="15">
      <c r="F122" s="22"/>
      <c r="G122" s="22"/>
    </row>
    <row r="123" spans="6:7" s="21" customFormat="1" ht="15">
      <c r="F123" s="22"/>
      <c r="G123" s="22"/>
    </row>
    <row r="124" spans="6:7" s="21" customFormat="1" ht="15">
      <c r="F124" s="22"/>
      <c r="G124" s="22"/>
    </row>
    <row r="125" spans="6:7" s="21" customFormat="1" ht="15">
      <c r="F125" s="22"/>
      <c r="G125" s="22"/>
    </row>
    <row r="126" s="21" customFormat="1" ht="15">
      <c r="G126" s="22"/>
    </row>
    <row r="127" s="21" customFormat="1" ht="15"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>
      <c r="G139" s="22"/>
    </row>
    <row r="140" s="21" customFormat="1" ht="15">
      <c r="G140" s="22"/>
    </row>
    <row r="141" s="21" customFormat="1" ht="15">
      <c r="G141" s="22"/>
    </row>
    <row r="142" s="21" customFormat="1" ht="15">
      <c r="G142" s="22"/>
    </row>
    <row r="143" s="21" customFormat="1" ht="15">
      <c r="G143" s="22"/>
    </row>
    <row r="144" s="21" customFormat="1" ht="15">
      <c r="G144" s="22"/>
    </row>
    <row r="145" s="21" customFormat="1" ht="15">
      <c r="G145" s="22"/>
    </row>
    <row r="146" s="21" customFormat="1" ht="15">
      <c r="G146" s="22"/>
    </row>
    <row r="147" s="21" customFormat="1" ht="15">
      <c r="G147" s="22"/>
    </row>
    <row r="148" s="21" customFormat="1" ht="15">
      <c r="G148" s="22"/>
    </row>
    <row r="149" s="21" customFormat="1" ht="15">
      <c r="G149" s="22"/>
    </row>
    <row r="150" s="21" customFormat="1" ht="15">
      <c r="G150" s="22"/>
    </row>
    <row r="151" s="21" customFormat="1" ht="15">
      <c r="G151" s="22"/>
    </row>
    <row r="152" s="21" customFormat="1" ht="15">
      <c r="G152" s="22"/>
    </row>
    <row r="153" s="21" customFormat="1" ht="15">
      <c r="G153" s="22"/>
    </row>
    <row r="154" s="21" customFormat="1" ht="15">
      <c r="G154" s="22"/>
    </row>
    <row r="155" s="21" customFormat="1" ht="15">
      <c r="G155" s="22"/>
    </row>
    <row r="156" s="21" customFormat="1" ht="15">
      <c r="G156" s="22"/>
    </row>
    <row r="157" s="21" customFormat="1" ht="15">
      <c r="G157" s="22"/>
    </row>
    <row r="158" s="21" customFormat="1" ht="15">
      <c r="G158" s="22"/>
    </row>
    <row r="159" s="21" customFormat="1" ht="15">
      <c r="G159" s="22"/>
    </row>
    <row r="160" s="21" customFormat="1" ht="15">
      <c r="G160" s="22"/>
    </row>
    <row r="161" s="21" customFormat="1" ht="15">
      <c r="G161" s="22"/>
    </row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</sheetData>
  <mergeCells count="7">
    <mergeCell ref="A4:H4"/>
    <mergeCell ref="F6:G6"/>
    <mergeCell ref="F95:G95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2"/>
  </sheetPr>
  <dimension ref="A1:H163"/>
  <sheetViews>
    <sheetView tabSelected="1" workbookViewId="0" topLeftCell="A76">
      <selection activeCell="D101" sqref="D101"/>
    </sheetView>
  </sheetViews>
  <sheetFormatPr defaultColWidth="9.00390625" defaultRowHeight="15.75"/>
  <cols>
    <col min="1" max="1" width="9.875" style="0" bestFit="1" customWidth="1"/>
    <col min="2" max="2" width="26.125" style="0" bestFit="1" customWidth="1"/>
    <col min="3" max="3" width="22.00390625" style="0" bestFit="1" customWidth="1"/>
    <col min="4" max="4" width="8.875" style="0" bestFit="1" customWidth="1"/>
    <col min="5" max="5" width="8.625" style="0" bestFit="1" customWidth="1"/>
    <col min="6" max="7" width="10.875" style="0" bestFit="1" customWidth="1"/>
    <col min="8" max="8" width="28.375" style="0" customWidth="1"/>
  </cols>
  <sheetData>
    <row r="1" spans="1:8" ht="15.75">
      <c r="A1" s="54" t="s">
        <v>0</v>
      </c>
      <c r="B1" s="54"/>
      <c r="F1" s="55" t="s">
        <v>21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18</v>
      </c>
      <c r="B4" s="52"/>
      <c r="C4" s="52"/>
      <c r="D4" s="52"/>
      <c r="E4" s="52"/>
      <c r="F4" s="52"/>
      <c r="G4" s="52"/>
      <c r="H4" s="52"/>
    </row>
    <row r="5" ht="13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52" t="s">
        <v>8</v>
      </c>
      <c r="G6" s="52"/>
      <c r="H6" s="3" t="s">
        <v>11</v>
      </c>
    </row>
    <row r="7" spans="1:8" ht="15" customHeight="1">
      <c r="A7" s="2"/>
      <c r="B7" s="19"/>
      <c r="C7" s="19"/>
      <c r="D7" s="19"/>
      <c r="E7" s="19"/>
      <c r="F7" s="32" t="s">
        <v>9</v>
      </c>
      <c r="G7" s="32" t="s">
        <v>10</v>
      </c>
      <c r="H7" s="19"/>
    </row>
    <row r="8" spans="1:8" s="2" customFormat="1" ht="30">
      <c r="A8" s="30">
        <v>40113</v>
      </c>
      <c r="B8" s="16" t="s">
        <v>25</v>
      </c>
      <c r="C8" s="20" t="s">
        <v>85</v>
      </c>
      <c r="D8" s="18"/>
      <c r="E8" s="18"/>
      <c r="F8" s="7"/>
      <c r="G8" s="10">
        <v>488000</v>
      </c>
      <c r="H8" s="47" t="s">
        <v>448</v>
      </c>
    </row>
    <row r="9" spans="1:8" s="2" customFormat="1" ht="15.75">
      <c r="A9" s="30"/>
      <c r="B9" s="16" t="s">
        <v>26</v>
      </c>
      <c r="C9" s="20" t="s">
        <v>85</v>
      </c>
      <c r="D9" s="18"/>
      <c r="E9" s="18"/>
      <c r="F9" s="10">
        <v>488000</v>
      </c>
      <c r="G9" s="7"/>
      <c r="H9" s="47" t="s">
        <v>40</v>
      </c>
    </row>
    <row r="10" spans="1:8" s="2" customFormat="1" ht="30">
      <c r="A10" s="30"/>
      <c r="B10" s="20" t="s">
        <v>28</v>
      </c>
      <c r="C10" s="20" t="s">
        <v>386</v>
      </c>
      <c r="D10" s="18"/>
      <c r="E10" s="18"/>
      <c r="F10" s="7">
        <v>8804000</v>
      </c>
      <c r="G10" s="7"/>
      <c r="H10" s="47" t="s">
        <v>387</v>
      </c>
    </row>
    <row r="11" spans="1:8" s="2" customFormat="1" ht="30">
      <c r="A11" s="30"/>
      <c r="B11" s="20" t="s">
        <v>28</v>
      </c>
      <c r="C11" s="20" t="s">
        <v>386</v>
      </c>
      <c r="D11" s="18"/>
      <c r="E11" s="18"/>
      <c r="F11" s="7">
        <v>2199000</v>
      </c>
      <c r="G11" s="7"/>
      <c r="H11" s="47" t="s">
        <v>388</v>
      </c>
    </row>
    <row r="12" spans="1:8" s="2" customFormat="1" ht="30">
      <c r="A12" s="30"/>
      <c r="B12" s="20" t="s">
        <v>28</v>
      </c>
      <c r="C12" s="20" t="s">
        <v>386</v>
      </c>
      <c r="D12" s="18"/>
      <c r="E12" s="18"/>
      <c r="F12" s="7"/>
      <c r="G12" s="7">
        <v>8804000</v>
      </c>
      <c r="H12" s="47" t="s">
        <v>384</v>
      </c>
    </row>
    <row r="13" spans="1:8" s="2" customFormat="1" ht="30">
      <c r="A13" s="30"/>
      <c r="B13" s="20" t="s">
        <v>28</v>
      </c>
      <c r="C13" s="20" t="s">
        <v>386</v>
      </c>
      <c r="D13" s="18"/>
      <c r="E13" s="18"/>
      <c r="F13" s="7"/>
      <c r="G13" s="7">
        <v>2199000</v>
      </c>
      <c r="H13" s="47" t="s">
        <v>385</v>
      </c>
    </row>
    <row r="14" spans="1:8" s="2" customFormat="1" ht="15.75">
      <c r="A14" s="30"/>
      <c r="B14" s="16" t="s">
        <v>29</v>
      </c>
      <c r="C14" s="20"/>
      <c r="D14" s="18"/>
      <c r="E14" s="18"/>
      <c r="F14" s="10">
        <f>SUM(F10:F13)</f>
        <v>11003000</v>
      </c>
      <c r="G14" s="10">
        <f>SUM(G10:G13)</f>
        <v>11003000</v>
      </c>
      <c r="H14" s="47"/>
    </row>
    <row r="15" spans="1:8" s="2" customFormat="1" ht="30">
      <c r="A15" s="30"/>
      <c r="B15" s="16" t="s">
        <v>389</v>
      </c>
      <c r="C15" s="20" t="s">
        <v>390</v>
      </c>
      <c r="D15" s="18"/>
      <c r="E15" s="18"/>
      <c r="F15" s="10"/>
      <c r="G15" s="10">
        <v>300000</v>
      </c>
      <c r="H15" s="47" t="s">
        <v>391</v>
      </c>
    </row>
    <row r="16" spans="1:8" s="2" customFormat="1" ht="30">
      <c r="A16" s="30"/>
      <c r="B16" s="16" t="s">
        <v>389</v>
      </c>
      <c r="C16" s="20" t="s">
        <v>390</v>
      </c>
      <c r="D16" s="18"/>
      <c r="E16" s="18"/>
      <c r="F16" s="10">
        <v>300000</v>
      </c>
      <c r="G16" s="10"/>
      <c r="H16" s="47" t="s">
        <v>392</v>
      </c>
    </row>
    <row r="17" spans="1:8" s="2" customFormat="1" ht="15.75">
      <c r="A17" s="30"/>
      <c r="B17" s="16" t="s">
        <v>28</v>
      </c>
      <c r="C17" s="20" t="s">
        <v>77</v>
      </c>
      <c r="D17" s="18"/>
      <c r="E17" s="18"/>
      <c r="F17" s="10"/>
      <c r="G17" s="10">
        <v>28000</v>
      </c>
      <c r="H17" s="47" t="s">
        <v>393</v>
      </c>
    </row>
    <row r="18" spans="1:8" s="2" customFormat="1" ht="30">
      <c r="A18" s="30"/>
      <c r="B18" s="16" t="s">
        <v>28</v>
      </c>
      <c r="C18" s="20" t="s">
        <v>77</v>
      </c>
      <c r="D18" s="18"/>
      <c r="E18" s="18"/>
      <c r="F18" s="10">
        <v>28000</v>
      </c>
      <c r="G18" s="7"/>
      <c r="H18" s="47" t="s">
        <v>394</v>
      </c>
    </row>
    <row r="19" spans="1:8" s="2" customFormat="1" ht="30">
      <c r="A19" s="30"/>
      <c r="B19" s="16" t="s">
        <v>37</v>
      </c>
      <c r="C19" s="20" t="s">
        <v>106</v>
      </c>
      <c r="D19" s="18" t="s">
        <v>73</v>
      </c>
      <c r="E19" s="18"/>
      <c r="F19" s="10"/>
      <c r="G19" s="10">
        <v>1750000</v>
      </c>
      <c r="H19" s="47" t="s">
        <v>395</v>
      </c>
    </row>
    <row r="20" spans="1:8" s="2" customFormat="1" ht="30">
      <c r="A20" s="30"/>
      <c r="B20" s="20" t="s">
        <v>30</v>
      </c>
      <c r="C20" s="20" t="s">
        <v>106</v>
      </c>
      <c r="D20" s="18" t="s">
        <v>281</v>
      </c>
      <c r="E20" s="18"/>
      <c r="F20" s="7">
        <v>86000</v>
      </c>
      <c r="G20" s="7"/>
      <c r="H20" s="47" t="s">
        <v>449</v>
      </c>
    </row>
    <row r="21" spans="1:8" s="2" customFormat="1" ht="30">
      <c r="A21" s="30"/>
      <c r="B21" s="20" t="s">
        <v>30</v>
      </c>
      <c r="C21" s="20" t="s">
        <v>106</v>
      </c>
      <c r="D21" s="18" t="s">
        <v>283</v>
      </c>
      <c r="E21" s="18"/>
      <c r="F21" s="7">
        <v>297000</v>
      </c>
      <c r="G21" s="7"/>
      <c r="H21" s="47" t="s">
        <v>449</v>
      </c>
    </row>
    <row r="22" spans="1:8" s="2" customFormat="1" ht="30">
      <c r="A22" s="30"/>
      <c r="B22" s="20" t="s">
        <v>30</v>
      </c>
      <c r="C22" s="20" t="s">
        <v>106</v>
      </c>
      <c r="D22" s="18" t="s">
        <v>73</v>
      </c>
      <c r="E22" s="18"/>
      <c r="F22" s="7">
        <v>1196000</v>
      </c>
      <c r="G22" s="7"/>
      <c r="H22" s="47" t="s">
        <v>449</v>
      </c>
    </row>
    <row r="23" spans="1:8" s="2" customFormat="1" ht="30">
      <c r="A23" s="30"/>
      <c r="B23" s="20" t="s">
        <v>30</v>
      </c>
      <c r="C23" s="20" t="s">
        <v>106</v>
      </c>
      <c r="D23" s="18" t="s">
        <v>284</v>
      </c>
      <c r="E23" s="18"/>
      <c r="F23" s="7">
        <v>63000</v>
      </c>
      <c r="G23" s="7"/>
      <c r="H23" s="47" t="s">
        <v>449</v>
      </c>
    </row>
    <row r="24" spans="1:8" s="2" customFormat="1" ht="30">
      <c r="A24" s="30"/>
      <c r="B24" s="20" t="s">
        <v>30</v>
      </c>
      <c r="C24" s="20" t="s">
        <v>106</v>
      </c>
      <c r="D24" s="18" t="s">
        <v>285</v>
      </c>
      <c r="E24" s="18"/>
      <c r="F24" s="7">
        <v>99000</v>
      </c>
      <c r="G24" s="7"/>
      <c r="H24" s="47" t="s">
        <v>449</v>
      </c>
    </row>
    <row r="25" spans="1:8" s="2" customFormat="1" ht="30">
      <c r="A25" s="30"/>
      <c r="B25" s="20" t="s">
        <v>30</v>
      </c>
      <c r="C25" s="20" t="s">
        <v>106</v>
      </c>
      <c r="D25" s="18" t="s">
        <v>290</v>
      </c>
      <c r="E25" s="18"/>
      <c r="F25" s="7">
        <v>9000</v>
      </c>
      <c r="G25" s="7"/>
      <c r="H25" s="47" t="s">
        <v>449</v>
      </c>
    </row>
    <row r="26" spans="1:8" s="2" customFormat="1" ht="30">
      <c r="A26" s="30"/>
      <c r="B26" s="20" t="s">
        <v>30</v>
      </c>
      <c r="C26" s="20" t="s">
        <v>106</v>
      </c>
      <c r="D26" s="18" t="s">
        <v>281</v>
      </c>
      <c r="E26" s="18"/>
      <c r="F26" s="7"/>
      <c r="G26" s="7">
        <v>305000</v>
      </c>
      <c r="H26" s="47" t="s">
        <v>377</v>
      </c>
    </row>
    <row r="27" spans="1:8" s="2" customFormat="1" ht="30">
      <c r="A27" s="30"/>
      <c r="B27" s="20" t="s">
        <v>30</v>
      </c>
      <c r="C27" s="20" t="s">
        <v>106</v>
      </c>
      <c r="D27" s="18" t="s">
        <v>283</v>
      </c>
      <c r="E27" s="18"/>
      <c r="F27" s="7"/>
      <c r="G27" s="7">
        <v>796000</v>
      </c>
      <c r="H27" s="47" t="s">
        <v>377</v>
      </c>
    </row>
    <row r="28" spans="1:8" s="2" customFormat="1" ht="30">
      <c r="A28" s="30"/>
      <c r="B28" s="20" t="s">
        <v>30</v>
      </c>
      <c r="C28" s="20" t="s">
        <v>106</v>
      </c>
      <c r="D28" s="18" t="s">
        <v>284</v>
      </c>
      <c r="E28" s="18"/>
      <c r="F28" s="7"/>
      <c r="G28" s="7">
        <v>174000</v>
      </c>
      <c r="H28" s="47" t="s">
        <v>377</v>
      </c>
    </row>
    <row r="29" spans="1:8" s="2" customFormat="1" ht="30">
      <c r="A29" s="30"/>
      <c r="B29" s="20" t="s">
        <v>30</v>
      </c>
      <c r="C29" s="20" t="s">
        <v>106</v>
      </c>
      <c r="D29" s="18" t="s">
        <v>285</v>
      </c>
      <c r="E29" s="18"/>
      <c r="F29" s="7"/>
      <c r="G29" s="7">
        <v>222000</v>
      </c>
      <c r="H29" s="47" t="s">
        <v>377</v>
      </c>
    </row>
    <row r="30" spans="1:8" s="2" customFormat="1" ht="30">
      <c r="A30" s="30"/>
      <c r="B30" s="20" t="s">
        <v>30</v>
      </c>
      <c r="C30" s="20" t="s">
        <v>106</v>
      </c>
      <c r="D30" s="18" t="s">
        <v>73</v>
      </c>
      <c r="E30" s="18"/>
      <c r="F30" s="7"/>
      <c r="G30" s="7">
        <v>3178000</v>
      </c>
      <c r="H30" s="47" t="s">
        <v>377</v>
      </c>
    </row>
    <row r="31" spans="1:8" s="2" customFormat="1" ht="30">
      <c r="A31" s="30"/>
      <c r="B31" s="20" t="s">
        <v>30</v>
      </c>
      <c r="C31" s="20" t="s">
        <v>106</v>
      </c>
      <c r="D31" s="18" t="s">
        <v>73</v>
      </c>
      <c r="E31" s="18"/>
      <c r="F31" s="7">
        <v>4675000</v>
      </c>
      <c r="G31" s="7"/>
      <c r="H31" s="47" t="s">
        <v>378</v>
      </c>
    </row>
    <row r="32" spans="1:8" s="2" customFormat="1" ht="15.75">
      <c r="A32" s="30"/>
      <c r="B32" s="16" t="s">
        <v>38</v>
      </c>
      <c r="C32" s="20"/>
      <c r="D32" s="18"/>
      <c r="E32" s="18"/>
      <c r="F32" s="10">
        <f>SUM(F20:F31)</f>
        <v>6425000</v>
      </c>
      <c r="G32" s="10">
        <f>SUM(G20:G31)</f>
        <v>4675000</v>
      </c>
      <c r="H32" s="47"/>
    </row>
    <row r="33" spans="1:8" s="2" customFormat="1" ht="30">
      <c r="A33" s="30"/>
      <c r="B33" s="20" t="s">
        <v>30</v>
      </c>
      <c r="C33" s="20" t="s">
        <v>106</v>
      </c>
      <c r="D33" s="18" t="s">
        <v>281</v>
      </c>
      <c r="E33" s="18"/>
      <c r="F33" s="10"/>
      <c r="G33" s="7">
        <v>51000</v>
      </c>
      <c r="H33" s="47" t="s">
        <v>396</v>
      </c>
    </row>
    <row r="34" spans="1:8" s="2" customFormat="1" ht="30">
      <c r="A34" s="30"/>
      <c r="B34" s="20" t="s">
        <v>30</v>
      </c>
      <c r="C34" s="20" t="s">
        <v>106</v>
      </c>
      <c r="D34" s="18" t="s">
        <v>283</v>
      </c>
      <c r="E34" s="18"/>
      <c r="F34" s="10"/>
      <c r="G34" s="7">
        <v>427000</v>
      </c>
      <c r="H34" s="47" t="s">
        <v>396</v>
      </c>
    </row>
    <row r="35" spans="1:8" s="2" customFormat="1" ht="30">
      <c r="A35" s="30"/>
      <c r="B35" s="20" t="s">
        <v>30</v>
      </c>
      <c r="C35" s="20" t="s">
        <v>106</v>
      </c>
      <c r="D35" s="18" t="s">
        <v>73</v>
      </c>
      <c r="E35" s="18"/>
      <c r="F35" s="10"/>
      <c r="G35" s="7">
        <v>1757000</v>
      </c>
      <c r="H35" s="47" t="s">
        <v>396</v>
      </c>
    </row>
    <row r="36" spans="1:8" s="2" customFormat="1" ht="30">
      <c r="A36" s="30"/>
      <c r="B36" s="20" t="s">
        <v>30</v>
      </c>
      <c r="C36" s="20" t="s">
        <v>106</v>
      </c>
      <c r="D36" s="18" t="s">
        <v>284</v>
      </c>
      <c r="E36" s="18"/>
      <c r="F36" s="10"/>
      <c r="G36" s="7">
        <v>85000</v>
      </c>
      <c r="H36" s="47" t="s">
        <v>396</v>
      </c>
    </row>
    <row r="37" spans="1:8" s="2" customFormat="1" ht="30">
      <c r="A37" s="30"/>
      <c r="B37" s="20" t="s">
        <v>30</v>
      </c>
      <c r="C37" s="20" t="s">
        <v>106</v>
      </c>
      <c r="D37" s="18" t="s">
        <v>285</v>
      </c>
      <c r="E37" s="18"/>
      <c r="F37" s="10"/>
      <c r="G37" s="7">
        <v>186000</v>
      </c>
      <c r="H37" s="47" t="s">
        <v>396</v>
      </c>
    </row>
    <row r="38" spans="1:8" s="2" customFormat="1" ht="30">
      <c r="A38" s="30"/>
      <c r="B38" s="20" t="s">
        <v>30</v>
      </c>
      <c r="C38" s="20" t="s">
        <v>106</v>
      </c>
      <c r="D38" s="18" t="s">
        <v>290</v>
      </c>
      <c r="E38" s="18"/>
      <c r="F38" s="10"/>
      <c r="G38" s="7">
        <v>39000</v>
      </c>
      <c r="H38" s="47" t="s">
        <v>396</v>
      </c>
    </row>
    <row r="39" spans="1:8" s="2" customFormat="1" ht="15.75">
      <c r="A39" s="30"/>
      <c r="B39" s="20" t="s">
        <v>30</v>
      </c>
      <c r="C39" s="20" t="s">
        <v>106</v>
      </c>
      <c r="D39" s="18" t="s">
        <v>73</v>
      </c>
      <c r="E39" s="18"/>
      <c r="F39" s="7">
        <v>2545000</v>
      </c>
      <c r="G39" s="7"/>
      <c r="H39" s="47" t="s">
        <v>397</v>
      </c>
    </row>
    <row r="40" spans="1:8" s="2" customFormat="1" ht="15.75">
      <c r="A40" s="30"/>
      <c r="B40" s="16" t="s">
        <v>38</v>
      </c>
      <c r="C40" s="20"/>
      <c r="D40" s="18"/>
      <c r="E40" s="18"/>
      <c r="F40" s="10">
        <f>SUM(F33:F39)</f>
        <v>2545000</v>
      </c>
      <c r="G40" s="10">
        <f>SUM(G33:G39)</f>
        <v>2545000</v>
      </c>
      <c r="H40" s="47"/>
    </row>
    <row r="41" spans="1:8" s="2" customFormat="1" ht="30">
      <c r="A41" s="30"/>
      <c r="B41" s="20" t="s">
        <v>333</v>
      </c>
      <c r="C41" s="20" t="s">
        <v>334</v>
      </c>
      <c r="D41" s="18"/>
      <c r="E41" s="18"/>
      <c r="F41" s="7"/>
      <c r="G41" s="7">
        <v>2530000</v>
      </c>
      <c r="H41" s="47" t="s">
        <v>335</v>
      </c>
    </row>
    <row r="42" spans="1:8" s="2" customFormat="1" ht="30">
      <c r="A42" s="30"/>
      <c r="B42" s="20" t="s">
        <v>333</v>
      </c>
      <c r="C42" s="20" t="s">
        <v>334</v>
      </c>
      <c r="D42" s="18"/>
      <c r="E42" s="18"/>
      <c r="F42" s="7"/>
      <c r="G42" s="7">
        <v>632000</v>
      </c>
      <c r="H42" s="47" t="s">
        <v>336</v>
      </c>
    </row>
    <row r="43" spans="1:8" s="2" customFormat="1" ht="30">
      <c r="A43" s="30"/>
      <c r="B43" s="20" t="s">
        <v>333</v>
      </c>
      <c r="C43" s="20" t="s">
        <v>334</v>
      </c>
      <c r="D43" s="18"/>
      <c r="E43" s="18"/>
      <c r="F43" s="7"/>
      <c r="G43" s="7">
        <v>8440000</v>
      </c>
      <c r="H43" s="47" t="s">
        <v>337</v>
      </c>
    </row>
    <row r="44" spans="1:8" s="2" customFormat="1" ht="30">
      <c r="A44" s="30"/>
      <c r="B44" s="20" t="s">
        <v>333</v>
      </c>
      <c r="C44" s="20" t="s">
        <v>334</v>
      </c>
      <c r="D44" s="18"/>
      <c r="E44" s="18"/>
      <c r="F44" s="7"/>
      <c r="G44" s="7">
        <v>2110000</v>
      </c>
      <c r="H44" s="47" t="s">
        <v>338</v>
      </c>
    </row>
    <row r="45" spans="1:8" s="2" customFormat="1" ht="30">
      <c r="A45" s="30"/>
      <c r="B45" s="20" t="s">
        <v>333</v>
      </c>
      <c r="C45" s="20" t="s">
        <v>334</v>
      </c>
      <c r="D45" s="18"/>
      <c r="E45" s="18"/>
      <c r="F45" s="7"/>
      <c r="G45" s="7">
        <v>3600000</v>
      </c>
      <c r="H45" s="47" t="s">
        <v>339</v>
      </c>
    </row>
    <row r="46" spans="1:8" s="2" customFormat="1" ht="30">
      <c r="A46" s="30"/>
      <c r="B46" s="20" t="s">
        <v>333</v>
      </c>
      <c r="C46" s="20" t="s">
        <v>334</v>
      </c>
      <c r="D46" s="18"/>
      <c r="E46" s="18"/>
      <c r="F46" s="7"/>
      <c r="G46" s="7">
        <v>900000</v>
      </c>
      <c r="H46" s="47" t="s">
        <v>340</v>
      </c>
    </row>
    <row r="47" spans="1:8" s="2" customFormat="1" ht="30">
      <c r="A47" s="30"/>
      <c r="B47" s="20" t="s">
        <v>333</v>
      </c>
      <c r="C47" s="20" t="s">
        <v>334</v>
      </c>
      <c r="D47" s="18"/>
      <c r="E47" s="18"/>
      <c r="F47" s="7"/>
      <c r="G47" s="7">
        <v>1379000</v>
      </c>
      <c r="H47" s="47" t="s">
        <v>341</v>
      </c>
    </row>
    <row r="48" spans="1:8" s="2" customFormat="1" ht="30">
      <c r="A48" s="30"/>
      <c r="B48" s="20" t="s">
        <v>333</v>
      </c>
      <c r="C48" s="20" t="s">
        <v>334</v>
      </c>
      <c r="D48" s="18"/>
      <c r="E48" s="18"/>
      <c r="F48" s="7"/>
      <c r="G48" s="7">
        <v>345000</v>
      </c>
      <c r="H48" s="47" t="s">
        <v>342</v>
      </c>
    </row>
    <row r="49" spans="1:8" s="2" customFormat="1" ht="30">
      <c r="A49" s="30"/>
      <c r="B49" s="20" t="s">
        <v>333</v>
      </c>
      <c r="C49" s="20" t="s">
        <v>334</v>
      </c>
      <c r="D49" s="18"/>
      <c r="E49" s="18"/>
      <c r="F49" s="7"/>
      <c r="G49" s="7">
        <v>291000</v>
      </c>
      <c r="H49" s="47" t="s">
        <v>450</v>
      </c>
    </row>
    <row r="50" spans="1:8" s="2" customFormat="1" ht="30">
      <c r="A50" s="30"/>
      <c r="B50" s="20" t="s">
        <v>333</v>
      </c>
      <c r="C50" s="20" t="s">
        <v>334</v>
      </c>
      <c r="D50" s="18"/>
      <c r="E50" s="18"/>
      <c r="F50" s="7"/>
      <c r="G50" s="7">
        <v>73000</v>
      </c>
      <c r="H50" s="47" t="s">
        <v>451</v>
      </c>
    </row>
    <row r="51" spans="1:8" s="2" customFormat="1" ht="30">
      <c r="A51" s="30"/>
      <c r="B51" s="20" t="s">
        <v>333</v>
      </c>
      <c r="C51" s="20" t="s">
        <v>343</v>
      </c>
      <c r="D51" s="18"/>
      <c r="E51" s="18"/>
      <c r="F51" s="7"/>
      <c r="G51" s="7">
        <v>1209000</v>
      </c>
      <c r="H51" s="47" t="s">
        <v>450</v>
      </c>
    </row>
    <row r="52" spans="1:8" s="2" customFormat="1" ht="30">
      <c r="A52" s="30"/>
      <c r="B52" s="20" t="s">
        <v>333</v>
      </c>
      <c r="C52" s="20" t="s">
        <v>343</v>
      </c>
      <c r="D52" s="18"/>
      <c r="E52" s="18"/>
      <c r="F52" s="7"/>
      <c r="G52" s="7">
        <v>302000</v>
      </c>
      <c r="H52" s="47" t="s">
        <v>451</v>
      </c>
    </row>
    <row r="53" spans="1:8" s="2" customFormat="1" ht="30">
      <c r="A53" s="30"/>
      <c r="B53" s="20" t="s">
        <v>333</v>
      </c>
      <c r="C53" s="20" t="s">
        <v>334</v>
      </c>
      <c r="D53" s="18"/>
      <c r="E53" s="18"/>
      <c r="F53" s="7">
        <v>16240000</v>
      </c>
      <c r="G53" s="7"/>
      <c r="H53" s="47" t="s">
        <v>344</v>
      </c>
    </row>
    <row r="54" spans="1:8" s="2" customFormat="1" ht="30">
      <c r="A54" s="30"/>
      <c r="B54" s="20" t="s">
        <v>333</v>
      </c>
      <c r="C54" s="20" t="s">
        <v>334</v>
      </c>
      <c r="D54" s="18"/>
      <c r="E54" s="18"/>
      <c r="F54" s="7">
        <v>4060000</v>
      </c>
      <c r="G54" s="7"/>
      <c r="H54" s="47" t="s">
        <v>345</v>
      </c>
    </row>
    <row r="55" spans="1:8" s="2" customFormat="1" ht="15.75">
      <c r="A55" s="30"/>
      <c r="B55" s="20" t="s">
        <v>333</v>
      </c>
      <c r="C55" s="20" t="s">
        <v>343</v>
      </c>
      <c r="D55" s="18"/>
      <c r="E55" s="18"/>
      <c r="F55" s="7">
        <v>1209000</v>
      </c>
      <c r="G55" s="7"/>
      <c r="H55" s="47" t="s">
        <v>346</v>
      </c>
    </row>
    <row r="56" spans="1:8" s="2" customFormat="1" ht="15.75">
      <c r="A56" s="30"/>
      <c r="B56" s="20" t="s">
        <v>333</v>
      </c>
      <c r="C56" s="20" t="s">
        <v>343</v>
      </c>
      <c r="D56" s="18"/>
      <c r="E56" s="18"/>
      <c r="F56" s="7">
        <v>302000</v>
      </c>
      <c r="G56" s="7"/>
      <c r="H56" s="47" t="s">
        <v>347</v>
      </c>
    </row>
    <row r="57" spans="1:8" s="2" customFormat="1" ht="29.25">
      <c r="A57" s="30"/>
      <c r="B57" s="16" t="s">
        <v>348</v>
      </c>
      <c r="C57" s="16"/>
      <c r="D57" s="9"/>
      <c r="E57" s="9"/>
      <c r="F57" s="10">
        <f>SUM(F41:F56)</f>
        <v>21811000</v>
      </c>
      <c r="G57" s="10">
        <f>SUM(G41:G56)</f>
        <v>21811000</v>
      </c>
      <c r="H57" s="47"/>
    </row>
    <row r="58" spans="1:8" s="2" customFormat="1" ht="30">
      <c r="A58" s="30"/>
      <c r="B58" s="20" t="s">
        <v>333</v>
      </c>
      <c r="C58" s="20" t="s">
        <v>349</v>
      </c>
      <c r="D58" s="18"/>
      <c r="E58" s="18"/>
      <c r="F58" s="7"/>
      <c r="G58" s="7">
        <v>13791000</v>
      </c>
      <c r="H58" s="47" t="s">
        <v>350</v>
      </c>
    </row>
    <row r="59" spans="1:8" s="2" customFormat="1" ht="30">
      <c r="A59" s="30"/>
      <c r="B59" s="20" t="s">
        <v>333</v>
      </c>
      <c r="C59" s="20" t="s">
        <v>349</v>
      </c>
      <c r="D59" s="18"/>
      <c r="E59" s="18"/>
      <c r="F59" s="7"/>
      <c r="G59" s="7">
        <v>3448000</v>
      </c>
      <c r="H59" s="47" t="s">
        <v>351</v>
      </c>
    </row>
    <row r="60" spans="1:8" s="2" customFormat="1" ht="15.75">
      <c r="A60" s="30"/>
      <c r="B60" s="20" t="s">
        <v>333</v>
      </c>
      <c r="C60" s="20" t="s">
        <v>349</v>
      </c>
      <c r="D60" s="18"/>
      <c r="E60" s="18"/>
      <c r="F60" s="7">
        <v>13791000</v>
      </c>
      <c r="G60" s="7"/>
      <c r="H60" s="47" t="s">
        <v>346</v>
      </c>
    </row>
    <row r="61" spans="1:8" s="2" customFormat="1" ht="15.75">
      <c r="A61" s="30"/>
      <c r="B61" s="20" t="s">
        <v>333</v>
      </c>
      <c r="C61" s="20" t="s">
        <v>349</v>
      </c>
      <c r="D61" s="18"/>
      <c r="E61" s="18"/>
      <c r="F61" s="7">
        <v>3448000</v>
      </c>
      <c r="G61" s="7"/>
      <c r="H61" s="47" t="s">
        <v>347</v>
      </c>
    </row>
    <row r="62" spans="1:8" s="2" customFormat="1" ht="29.25">
      <c r="A62" s="30"/>
      <c r="B62" s="16" t="s">
        <v>348</v>
      </c>
      <c r="C62" s="16"/>
      <c r="D62" s="9"/>
      <c r="E62" s="9"/>
      <c r="F62" s="10">
        <f>SUM(F58:F61)</f>
        <v>17239000</v>
      </c>
      <c r="G62" s="10">
        <f>SUM(G58:G61)</f>
        <v>17239000</v>
      </c>
      <c r="H62" s="47"/>
    </row>
    <row r="63" spans="1:8" s="2" customFormat="1" ht="15.75">
      <c r="A63" s="30"/>
      <c r="B63" s="20" t="s">
        <v>333</v>
      </c>
      <c r="C63" s="20" t="s">
        <v>352</v>
      </c>
      <c r="D63" s="18"/>
      <c r="E63" s="18"/>
      <c r="F63" s="7"/>
      <c r="G63" s="7">
        <v>1000000</v>
      </c>
      <c r="H63" s="47" t="s">
        <v>51</v>
      </c>
    </row>
    <row r="64" spans="1:8" s="2" customFormat="1" ht="15.75">
      <c r="A64" s="30"/>
      <c r="B64" s="20" t="s">
        <v>333</v>
      </c>
      <c r="C64" s="20" t="s">
        <v>352</v>
      </c>
      <c r="D64" s="18"/>
      <c r="E64" s="18"/>
      <c r="F64" s="7"/>
      <c r="G64" s="7">
        <v>250000</v>
      </c>
      <c r="H64" s="47" t="s">
        <v>353</v>
      </c>
    </row>
    <row r="65" spans="1:8" s="2" customFormat="1" ht="30">
      <c r="A65" s="30"/>
      <c r="B65" s="20" t="s">
        <v>333</v>
      </c>
      <c r="C65" s="20" t="s">
        <v>352</v>
      </c>
      <c r="D65" s="18"/>
      <c r="E65" s="18"/>
      <c r="F65" s="7"/>
      <c r="G65" s="7">
        <v>500000</v>
      </c>
      <c r="H65" s="47" t="s">
        <v>354</v>
      </c>
    </row>
    <row r="66" spans="1:8" s="2" customFormat="1" ht="30">
      <c r="A66" s="30"/>
      <c r="B66" s="20" t="s">
        <v>333</v>
      </c>
      <c r="C66" s="20" t="s">
        <v>352</v>
      </c>
      <c r="D66" s="18"/>
      <c r="E66" s="18"/>
      <c r="F66" s="7"/>
      <c r="G66" s="7">
        <v>125000</v>
      </c>
      <c r="H66" s="47" t="s">
        <v>355</v>
      </c>
    </row>
    <row r="67" spans="1:8" s="2" customFormat="1" ht="30">
      <c r="A67" s="30"/>
      <c r="B67" s="20" t="s">
        <v>333</v>
      </c>
      <c r="C67" s="20" t="s">
        <v>352</v>
      </c>
      <c r="D67" s="18"/>
      <c r="E67" s="18"/>
      <c r="F67" s="7">
        <v>1500000</v>
      </c>
      <c r="G67" s="7"/>
      <c r="H67" s="47" t="s">
        <v>356</v>
      </c>
    </row>
    <row r="68" spans="1:8" s="2" customFormat="1" ht="45">
      <c r="A68" s="30"/>
      <c r="B68" s="20" t="s">
        <v>333</v>
      </c>
      <c r="C68" s="20" t="s">
        <v>352</v>
      </c>
      <c r="D68" s="18"/>
      <c r="E68" s="18"/>
      <c r="F68" s="7">
        <v>375000</v>
      </c>
      <c r="G68" s="7"/>
      <c r="H68" s="47" t="s">
        <v>357</v>
      </c>
    </row>
    <row r="69" spans="1:8" s="2" customFormat="1" ht="29.25">
      <c r="A69" s="30"/>
      <c r="B69" s="16" t="s">
        <v>348</v>
      </c>
      <c r="C69" s="20"/>
      <c r="D69" s="18"/>
      <c r="E69" s="18"/>
      <c r="F69" s="10">
        <f>SUM(F63:F68)</f>
        <v>1875000</v>
      </c>
      <c r="G69" s="10">
        <f>SUM(G63:G68)</f>
        <v>1875000</v>
      </c>
      <c r="H69" s="47"/>
    </row>
    <row r="70" spans="1:8" s="2" customFormat="1" ht="30">
      <c r="A70" s="30"/>
      <c r="B70" s="20" t="s">
        <v>333</v>
      </c>
      <c r="C70" s="20" t="s">
        <v>358</v>
      </c>
      <c r="D70" s="9"/>
      <c r="E70" s="9"/>
      <c r="F70" s="10"/>
      <c r="G70" s="7">
        <v>4066000</v>
      </c>
      <c r="H70" s="47" t="s">
        <v>359</v>
      </c>
    </row>
    <row r="71" spans="1:8" s="2" customFormat="1" ht="30">
      <c r="A71" s="30"/>
      <c r="B71" s="20" t="s">
        <v>333</v>
      </c>
      <c r="C71" s="20" t="s">
        <v>358</v>
      </c>
      <c r="D71" s="9"/>
      <c r="E71" s="9"/>
      <c r="F71" s="7"/>
      <c r="G71" s="7">
        <v>1008000</v>
      </c>
      <c r="H71" s="47" t="s">
        <v>360</v>
      </c>
    </row>
    <row r="72" spans="1:8" s="2" customFormat="1" ht="30">
      <c r="A72" s="30"/>
      <c r="B72" s="20" t="s">
        <v>333</v>
      </c>
      <c r="C72" s="20" t="s">
        <v>358</v>
      </c>
      <c r="D72" s="9"/>
      <c r="E72" s="9"/>
      <c r="F72" s="7">
        <v>1400000</v>
      </c>
      <c r="G72" s="7"/>
      <c r="H72" s="47" t="s">
        <v>361</v>
      </c>
    </row>
    <row r="73" spans="1:8" s="2" customFormat="1" ht="30">
      <c r="A73" s="30"/>
      <c r="B73" s="20" t="s">
        <v>333</v>
      </c>
      <c r="C73" s="20" t="s">
        <v>358</v>
      </c>
      <c r="D73" s="9"/>
      <c r="E73" s="9"/>
      <c r="F73" s="7">
        <v>350000</v>
      </c>
      <c r="G73" s="7"/>
      <c r="H73" s="47" t="s">
        <v>362</v>
      </c>
    </row>
    <row r="74" spans="1:8" s="2" customFormat="1" ht="30">
      <c r="A74" s="30"/>
      <c r="B74" s="20" t="s">
        <v>333</v>
      </c>
      <c r="C74" s="20" t="s">
        <v>358</v>
      </c>
      <c r="D74" s="9"/>
      <c r="E74" s="9"/>
      <c r="F74" s="7">
        <v>1300000</v>
      </c>
      <c r="G74" s="7"/>
      <c r="H74" s="47" t="s">
        <v>363</v>
      </c>
    </row>
    <row r="75" spans="1:8" s="2" customFormat="1" ht="45">
      <c r="A75" s="30"/>
      <c r="B75" s="20" t="s">
        <v>333</v>
      </c>
      <c r="C75" s="20" t="s">
        <v>358</v>
      </c>
      <c r="D75" s="9"/>
      <c r="E75" s="9"/>
      <c r="F75" s="7">
        <v>325000</v>
      </c>
      <c r="G75" s="7"/>
      <c r="H75" s="47" t="s">
        <v>364</v>
      </c>
    </row>
    <row r="76" spans="1:8" s="2" customFormat="1" ht="30">
      <c r="A76" s="30"/>
      <c r="B76" s="20" t="s">
        <v>333</v>
      </c>
      <c r="C76" s="20" t="s">
        <v>358</v>
      </c>
      <c r="D76" s="9"/>
      <c r="E76" s="9"/>
      <c r="F76" s="7">
        <v>1000000</v>
      </c>
      <c r="G76" s="7"/>
      <c r="H76" s="47" t="s">
        <v>452</v>
      </c>
    </row>
    <row r="77" spans="1:8" s="2" customFormat="1" ht="30">
      <c r="A77" s="30"/>
      <c r="B77" s="20" t="s">
        <v>333</v>
      </c>
      <c r="C77" s="20" t="s">
        <v>358</v>
      </c>
      <c r="D77" s="9"/>
      <c r="E77" s="9"/>
      <c r="F77" s="7">
        <v>250000</v>
      </c>
      <c r="G77" s="7"/>
      <c r="H77" s="47" t="s">
        <v>453</v>
      </c>
    </row>
    <row r="78" spans="1:8" s="2" customFormat="1" ht="45">
      <c r="A78" s="30"/>
      <c r="B78" s="20" t="s">
        <v>333</v>
      </c>
      <c r="C78" s="20" t="s">
        <v>358</v>
      </c>
      <c r="D78" s="9"/>
      <c r="E78" s="9"/>
      <c r="F78" s="7">
        <v>330000</v>
      </c>
      <c r="G78" s="7"/>
      <c r="H78" s="47" t="s">
        <v>365</v>
      </c>
    </row>
    <row r="79" spans="1:8" s="2" customFormat="1" ht="45">
      <c r="A79" s="30"/>
      <c r="B79" s="20" t="s">
        <v>333</v>
      </c>
      <c r="C79" s="20" t="s">
        <v>358</v>
      </c>
      <c r="D79" s="9"/>
      <c r="E79" s="9"/>
      <c r="F79" s="7">
        <v>83000</v>
      </c>
      <c r="G79" s="7"/>
      <c r="H79" s="47" t="s">
        <v>366</v>
      </c>
    </row>
    <row r="80" spans="1:8" s="2" customFormat="1" ht="30">
      <c r="A80" s="30"/>
      <c r="B80" s="20" t="s">
        <v>333</v>
      </c>
      <c r="C80" s="20" t="s">
        <v>358</v>
      </c>
      <c r="D80" s="9"/>
      <c r="E80" s="9"/>
      <c r="F80" s="7">
        <v>36000</v>
      </c>
      <c r="G80" s="7"/>
      <c r="H80" s="47" t="s">
        <v>367</v>
      </c>
    </row>
    <row r="81" spans="1:8" s="2" customFormat="1" ht="29.25">
      <c r="A81" s="30"/>
      <c r="B81" s="16" t="s">
        <v>348</v>
      </c>
      <c r="C81" s="20"/>
      <c r="D81" s="9"/>
      <c r="E81" s="9"/>
      <c r="F81" s="10">
        <f>SUM(F70:F80)</f>
        <v>5074000</v>
      </c>
      <c r="G81" s="10">
        <f>SUM(G70:G80)</f>
        <v>5074000</v>
      </c>
      <c r="H81" s="47"/>
    </row>
    <row r="82" spans="1:8" s="2" customFormat="1" ht="30">
      <c r="A82" s="30"/>
      <c r="B82" s="20" t="s">
        <v>333</v>
      </c>
      <c r="C82" s="20" t="s">
        <v>368</v>
      </c>
      <c r="D82" s="9"/>
      <c r="E82" s="9"/>
      <c r="F82" s="7"/>
      <c r="G82" s="7">
        <v>1648000</v>
      </c>
      <c r="H82" s="47" t="s">
        <v>369</v>
      </c>
    </row>
    <row r="83" spans="1:8" s="2" customFormat="1" ht="30">
      <c r="A83" s="30"/>
      <c r="B83" s="20" t="s">
        <v>333</v>
      </c>
      <c r="C83" s="20" t="s">
        <v>368</v>
      </c>
      <c r="D83" s="9"/>
      <c r="E83" s="9"/>
      <c r="F83" s="7"/>
      <c r="G83" s="7">
        <v>412000</v>
      </c>
      <c r="H83" s="47" t="s">
        <v>370</v>
      </c>
    </row>
    <row r="84" spans="1:8" s="2" customFormat="1" ht="15.75">
      <c r="A84" s="30"/>
      <c r="B84" s="20" t="s">
        <v>333</v>
      </c>
      <c r="C84" s="20" t="s">
        <v>368</v>
      </c>
      <c r="D84" s="9"/>
      <c r="E84" s="9"/>
      <c r="F84" s="7">
        <v>800000</v>
      </c>
      <c r="G84" s="7"/>
      <c r="H84" s="47" t="s">
        <v>371</v>
      </c>
    </row>
    <row r="85" spans="1:8" s="2" customFormat="1" ht="30">
      <c r="A85" s="30"/>
      <c r="B85" s="20" t="s">
        <v>333</v>
      </c>
      <c r="C85" s="20" t="s">
        <v>368</v>
      </c>
      <c r="D85" s="9"/>
      <c r="E85" s="9"/>
      <c r="F85" s="7">
        <v>200000</v>
      </c>
      <c r="G85" s="7"/>
      <c r="H85" s="47" t="s">
        <v>372</v>
      </c>
    </row>
    <row r="86" spans="1:8" s="2" customFormat="1" ht="30">
      <c r="A86" s="30"/>
      <c r="B86" s="20" t="s">
        <v>333</v>
      </c>
      <c r="C86" s="20" t="s">
        <v>368</v>
      </c>
      <c r="D86" s="9"/>
      <c r="E86" s="9"/>
      <c r="F86" s="7">
        <v>420000</v>
      </c>
      <c r="G86" s="7"/>
      <c r="H86" s="47" t="s">
        <v>373</v>
      </c>
    </row>
    <row r="87" spans="1:8" s="2" customFormat="1" ht="30">
      <c r="A87" s="30"/>
      <c r="B87" s="20" t="s">
        <v>333</v>
      </c>
      <c r="C87" s="20" t="s">
        <v>368</v>
      </c>
      <c r="D87" s="9"/>
      <c r="E87" s="9"/>
      <c r="F87" s="7">
        <v>105000</v>
      </c>
      <c r="G87" s="7"/>
      <c r="H87" s="47" t="s">
        <v>374</v>
      </c>
    </row>
    <row r="88" spans="1:8" s="2" customFormat="1" ht="30">
      <c r="A88" s="30"/>
      <c r="B88" s="20" t="s">
        <v>333</v>
      </c>
      <c r="C88" s="20" t="s">
        <v>368</v>
      </c>
      <c r="D88" s="9"/>
      <c r="E88" s="9"/>
      <c r="F88" s="7">
        <v>428000</v>
      </c>
      <c r="G88" s="7"/>
      <c r="H88" s="47" t="s">
        <v>375</v>
      </c>
    </row>
    <row r="89" spans="1:8" s="2" customFormat="1" ht="30">
      <c r="A89" s="30"/>
      <c r="B89" s="20" t="s">
        <v>333</v>
      </c>
      <c r="C89" s="20" t="s">
        <v>368</v>
      </c>
      <c r="D89" s="9"/>
      <c r="E89" s="9"/>
      <c r="F89" s="7">
        <v>107000</v>
      </c>
      <c r="G89" s="7"/>
      <c r="H89" s="47" t="s">
        <v>376</v>
      </c>
    </row>
    <row r="90" spans="1:8" s="2" customFormat="1" ht="29.25">
      <c r="A90" s="30"/>
      <c r="B90" s="16" t="s">
        <v>348</v>
      </c>
      <c r="C90" s="20"/>
      <c r="D90" s="9"/>
      <c r="E90" s="9"/>
      <c r="F90" s="10">
        <f>SUM(F82:F89)</f>
        <v>2060000</v>
      </c>
      <c r="G90" s="10">
        <f>SUM(G82:G89)</f>
        <v>2060000</v>
      </c>
      <c r="H90" s="47"/>
    </row>
    <row r="91" spans="1:8" s="2" customFormat="1" ht="30">
      <c r="A91" s="30"/>
      <c r="B91" s="20" t="s">
        <v>333</v>
      </c>
      <c r="C91" s="20" t="s">
        <v>454</v>
      </c>
      <c r="D91" s="9"/>
      <c r="E91" s="9"/>
      <c r="F91" s="10"/>
      <c r="G91" s="7">
        <v>480000</v>
      </c>
      <c r="H91" s="47" t="s">
        <v>384</v>
      </c>
    </row>
    <row r="92" spans="1:8" s="2" customFormat="1" ht="30">
      <c r="A92" s="30"/>
      <c r="B92" s="20" t="s">
        <v>333</v>
      </c>
      <c r="C92" s="20" t="s">
        <v>454</v>
      </c>
      <c r="D92" s="9"/>
      <c r="E92" s="9"/>
      <c r="F92" s="10"/>
      <c r="G92" s="7">
        <v>120000</v>
      </c>
      <c r="H92" s="47" t="s">
        <v>385</v>
      </c>
    </row>
    <row r="93" spans="1:8" s="2" customFormat="1" ht="45">
      <c r="A93" s="30"/>
      <c r="B93" s="20" t="s">
        <v>333</v>
      </c>
      <c r="C93" s="20" t="s">
        <v>454</v>
      </c>
      <c r="D93" s="9"/>
      <c r="E93" s="9"/>
      <c r="F93" s="7">
        <v>480000</v>
      </c>
      <c r="G93" s="7"/>
      <c r="H93" s="47" t="s">
        <v>382</v>
      </c>
    </row>
    <row r="94" spans="1:8" s="2" customFormat="1" ht="45">
      <c r="A94" s="30"/>
      <c r="B94" s="20" t="s">
        <v>333</v>
      </c>
      <c r="C94" s="20" t="s">
        <v>454</v>
      </c>
      <c r="D94" s="9"/>
      <c r="E94" s="9"/>
      <c r="F94" s="7">
        <v>120000</v>
      </c>
      <c r="G94" s="7"/>
      <c r="H94" s="47" t="s">
        <v>383</v>
      </c>
    </row>
    <row r="95" spans="1:8" s="2" customFormat="1" ht="29.25">
      <c r="A95" s="30"/>
      <c r="B95" s="16" t="s">
        <v>348</v>
      </c>
      <c r="C95" s="20"/>
      <c r="D95" s="9"/>
      <c r="E95" s="9"/>
      <c r="F95" s="10">
        <f>SUM(F91:F94)</f>
        <v>600000</v>
      </c>
      <c r="G95" s="10">
        <f>SUM(G91:G94)</f>
        <v>600000</v>
      </c>
      <c r="H95" s="47"/>
    </row>
    <row r="96" spans="1:8" s="19" customFormat="1" ht="30">
      <c r="A96" s="17"/>
      <c r="B96" s="16" t="s">
        <v>46</v>
      </c>
      <c r="C96" s="20" t="s">
        <v>343</v>
      </c>
      <c r="D96" s="18" t="s">
        <v>73</v>
      </c>
      <c r="E96" s="18"/>
      <c r="F96" s="10"/>
      <c r="G96" s="10">
        <v>1300000</v>
      </c>
      <c r="H96" s="13" t="s">
        <v>379</v>
      </c>
    </row>
    <row r="97" spans="1:8" s="19" customFormat="1" ht="15.75">
      <c r="A97" s="17"/>
      <c r="B97" s="16" t="s">
        <v>46</v>
      </c>
      <c r="C97" s="20" t="s">
        <v>343</v>
      </c>
      <c r="D97" s="48" t="s">
        <v>380</v>
      </c>
      <c r="E97" s="18"/>
      <c r="F97" s="10">
        <v>1300000</v>
      </c>
      <c r="G97" s="10"/>
      <c r="H97" s="13" t="s">
        <v>381</v>
      </c>
    </row>
    <row r="98" spans="1:8" s="19" customFormat="1" ht="15.75">
      <c r="A98" s="17"/>
      <c r="B98" s="16" t="s">
        <v>14</v>
      </c>
      <c r="C98" s="14"/>
      <c r="D98" s="18"/>
      <c r="E98" s="18"/>
      <c r="F98" s="10">
        <f>F9+F8+F14+F15+F16+F17+F18+F19+F32+F40+F57+F62+F69+F81+F90+F95+F96+F97</f>
        <v>70748000</v>
      </c>
      <c r="G98" s="10">
        <f>G9+G8+G14+G15+G16+G17+G18+G19+G32+G40+G57+G62+G69+G81+G90+G95+G96+G97</f>
        <v>70748000</v>
      </c>
      <c r="H98" s="13"/>
    </row>
    <row r="99" spans="1:8" s="32" customFormat="1" ht="15">
      <c r="A99" s="36"/>
      <c r="B99" s="15" t="s">
        <v>20</v>
      </c>
      <c r="C99" s="15"/>
      <c r="D99" s="15"/>
      <c r="E99" s="15"/>
      <c r="F99" s="51">
        <f>F98-G98</f>
        <v>0</v>
      </c>
      <c r="G99" s="51"/>
      <c r="H99" s="37"/>
    </row>
    <row r="100" spans="5:7" s="32" customFormat="1" ht="15">
      <c r="E100" s="31"/>
      <c r="F100" s="31"/>
      <c r="G100" s="31"/>
    </row>
    <row r="101" spans="6:7" s="32" customFormat="1" ht="15">
      <c r="F101" s="31"/>
      <c r="G101" s="31"/>
    </row>
    <row r="102" spans="6:7" s="21" customFormat="1" ht="15">
      <c r="F102" s="22"/>
      <c r="G102" s="22"/>
    </row>
    <row r="103" spans="6:7" s="21" customFormat="1" ht="15">
      <c r="F103" s="22"/>
      <c r="G103" s="22"/>
    </row>
    <row r="104" spans="6:7" s="21" customFormat="1" ht="15">
      <c r="F104" s="22"/>
      <c r="G104" s="22"/>
    </row>
    <row r="105" spans="6:7" s="21" customFormat="1" ht="15">
      <c r="F105" s="22"/>
      <c r="G105" s="22"/>
    </row>
    <row r="106" spans="6:7" s="21" customFormat="1" ht="15">
      <c r="F106" s="22"/>
      <c r="G106" s="22"/>
    </row>
    <row r="107" spans="6:7" s="21" customFormat="1" ht="15">
      <c r="F107" s="22"/>
      <c r="G107" s="22"/>
    </row>
    <row r="108" spans="6:7" s="21" customFormat="1" ht="15">
      <c r="F108" s="22"/>
      <c r="G108" s="22"/>
    </row>
    <row r="109" spans="6:7" s="21" customFormat="1" ht="15">
      <c r="F109" s="22"/>
      <c r="G109" s="22"/>
    </row>
    <row r="110" spans="6:7" s="21" customFormat="1" ht="15">
      <c r="F110" s="22"/>
      <c r="G110" s="22"/>
    </row>
    <row r="111" spans="6:7" s="21" customFormat="1" ht="15">
      <c r="F111" s="22"/>
      <c r="G111" s="22"/>
    </row>
    <row r="112" spans="6:7" s="21" customFormat="1" ht="15">
      <c r="F112" s="22"/>
      <c r="G112" s="22"/>
    </row>
    <row r="113" spans="6:7" s="21" customFormat="1" ht="15">
      <c r="F113" s="22"/>
      <c r="G113" s="22"/>
    </row>
    <row r="114" spans="6:7" s="21" customFormat="1" ht="15">
      <c r="F114" s="22"/>
      <c r="G114" s="22"/>
    </row>
    <row r="115" spans="6:7" s="21" customFormat="1" ht="15">
      <c r="F115" s="22"/>
      <c r="G115" s="22"/>
    </row>
    <row r="116" spans="6:7" s="21" customFormat="1" ht="15">
      <c r="F116" s="22"/>
      <c r="G116" s="22"/>
    </row>
    <row r="117" spans="6:7" s="21" customFormat="1" ht="15">
      <c r="F117" s="22"/>
      <c r="G117" s="22"/>
    </row>
    <row r="118" spans="6:7" s="21" customFormat="1" ht="15">
      <c r="F118" s="22"/>
      <c r="G118" s="22"/>
    </row>
    <row r="119" spans="6:7" s="21" customFormat="1" ht="15">
      <c r="F119" s="22"/>
      <c r="G119" s="22"/>
    </row>
    <row r="120" spans="6:7" s="21" customFormat="1" ht="15">
      <c r="F120" s="22"/>
      <c r="G120" s="22"/>
    </row>
    <row r="121" spans="6:7" s="21" customFormat="1" ht="15">
      <c r="F121" s="22"/>
      <c r="G121" s="22"/>
    </row>
    <row r="122" spans="6:7" s="21" customFormat="1" ht="15">
      <c r="F122" s="22"/>
      <c r="G122" s="22"/>
    </row>
    <row r="123" spans="6:7" s="21" customFormat="1" ht="15">
      <c r="F123" s="22"/>
      <c r="G123" s="22"/>
    </row>
    <row r="124" spans="6:7" s="21" customFormat="1" ht="15">
      <c r="F124" s="22"/>
      <c r="G124" s="22"/>
    </row>
    <row r="125" spans="6:7" s="21" customFormat="1" ht="15">
      <c r="F125" s="22"/>
      <c r="G125" s="22"/>
    </row>
    <row r="126" spans="6:7" s="21" customFormat="1" ht="15">
      <c r="F126" s="22"/>
      <c r="G126" s="22"/>
    </row>
    <row r="127" spans="6:7" s="21" customFormat="1" ht="15">
      <c r="F127" s="22"/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>
      <c r="G139" s="22"/>
    </row>
    <row r="140" s="21" customFormat="1" ht="15">
      <c r="G140" s="22"/>
    </row>
    <row r="141" s="21" customFormat="1" ht="15">
      <c r="G141" s="22"/>
    </row>
    <row r="142" s="21" customFormat="1" ht="15">
      <c r="G142" s="22"/>
    </row>
    <row r="143" s="21" customFormat="1" ht="15">
      <c r="G143" s="22"/>
    </row>
    <row r="144" s="21" customFormat="1" ht="15">
      <c r="G144" s="22"/>
    </row>
    <row r="145" s="21" customFormat="1" ht="15">
      <c r="G145" s="22"/>
    </row>
    <row r="146" s="21" customFormat="1" ht="15">
      <c r="G146" s="22"/>
    </row>
    <row r="147" s="21" customFormat="1" ht="15">
      <c r="G147" s="22"/>
    </row>
    <row r="148" s="21" customFormat="1" ht="15">
      <c r="G148" s="22"/>
    </row>
    <row r="149" s="21" customFormat="1" ht="15">
      <c r="G149" s="22"/>
    </row>
    <row r="150" s="21" customFormat="1" ht="15">
      <c r="G150" s="22"/>
    </row>
    <row r="151" s="21" customFormat="1" ht="15">
      <c r="G151" s="22"/>
    </row>
    <row r="152" s="21" customFormat="1" ht="15">
      <c r="G152" s="22"/>
    </row>
    <row r="153" s="21" customFormat="1" ht="15">
      <c r="G153" s="22"/>
    </row>
    <row r="154" s="21" customFormat="1" ht="15">
      <c r="G154" s="22"/>
    </row>
    <row r="155" s="21" customFormat="1" ht="15">
      <c r="G155" s="22"/>
    </row>
    <row r="156" s="21" customFormat="1" ht="15">
      <c r="G156" s="22"/>
    </row>
    <row r="157" s="21" customFormat="1" ht="15">
      <c r="G157" s="22"/>
    </row>
    <row r="158" s="21" customFormat="1" ht="15">
      <c r="G158" s="22"/>
    </row>
    <row r="159" s="21" customFormat="1" ht="15">
      <c r="G159" s="22"/>
    </row>
    <row r="160" s="21" customFormat="1" ht="15">
      <c r="G160" s="22"/>
    </row>
    <row r="161" s="21" customFormat="1" ht="15">
      <c r="G161" s="22"/>
    </row>
    <row r="162" s="21" customFormat="1" ht="15">
      <c r="G162" s="22"/>
    </row>
    <row r="163" s="21" customFormat="1" ht="15">
      <c r="G163" s="22"/>
    </row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</sheetData>
  <mergeCells count="7">
    <mergeCell ref="F99:G99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87"/>
  <sheetViews>
    <sheetView workbookViewId="0" topLeftCell="A4">
      <selection activeCell="D21" sqref="D21"/>
    </sheetView>
  </sheetViews>
  <sheetFormatPr defaultColWidth="9.00390625" defaultRowHeight="15.75"/>
  <cols>
    <col min="1" max="1" width="9.875" style="0" bestFit="1" customWidth="1"/>
    <col min="2" max="2" width="23.00390625" style="0" customWidth="1"/>
    <col min="3" max="3" width="25.875" style="0" bestFit="1" customWidth="1"/>
    <col min="4" max="4" width="8.875" style="0" bestFit="1" customWidth="1"/>
    <col min="5" max="5" width="8.625" style="0" bestFit="1" customWidth="1"/>
    <col min="6" max="7" width="10.25390625" style="0" bestFit="1" customWidth="1"/>
    <col min="8" max="8" width="28.25390625" style="0" bestFit="1" customWidth="1"/>
  </cols>
  <sheetData>
    <row r="1" spans="1:8" ht="15.75">
      <c r="A1" s="54" t="s">
        <v>0</v>
      </c>
      <c r="B1" s="54"/>
      <c r="F1" s="55" t="s">
        <v>23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15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52" t="s">
        <v>8</v>
      </c>
      <c r="G7" s="52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0">
        <v>40113</v>
      </c>
      <c r="B9" s="16" t="s">
        <v>15</v>
      </c>
      <c r="C9" s="14" t="s">
        <v>398</v>
      </c>
      <c r="D9" s="9"/>
      <c r="E9" s="9"/>
      <c r="F9" s="10"/>
      <c r="G9" s="10">
        <v>930000</v>
      </c>
      <c r="H9" s="13" t="s">
        <v>39</v>
      </c>
    </row>
    <row r="10" spans="1:8" s="19" customFormat="1" ht="30">
      <c r="A10" s="17"/>
      <c r="B10" s="16" t="s">
        <v>406</v>
      </c>
      <c r="C10" s="14" t="s">
        <v>398</v>
      </c>
      <c r="D10" s="18"/>
      <c r="E10" s="18"/>
      <c r="F10" s="10">
        <v>930000</v>
      </c>
      <c r="G10" s="10"/>
      <c r="H10" s="13" t="s">
        <v>399</v>
      </c>
    </row>
    <row r="11" spans="1:8" s="19" customFormat="1" ht="30">
      <c r="A11" s="17"/>
      <c r="B11" s="16" t="s">
        <v>15</v>
      </c>
      <c r="C11" s="14"/>
      <c r="D11" s="18"/>
      <c r="E11" s="18"/>
      <c r="F11" s="10"/>
      <c r="G11" s="10">
        <v>410000</v>
      </c>
      <c r="H11" s="13" t="s">
        <v>50</v>
      </c>
    </row>
    <row r="12" spans="1:8" s="19" customFormat="1" ht="30">
      <c r="A12" s="17"/>
      <c r="B12" s="16" t="s">
        <v>401</v>
      </c>
      <c r="C12" s="14" t="s">
        <v>400</v>
      </c>
      <c r="D12" s="18"/>
      <c r="E12" s="18"/>
      <c r="F12" s="10">
        <v>20000</v>
      </c>
      <c r="G12" s="10"/>
      <c r="H12" s="13" t="s">
        <v>455</v>
      </c>
    </row>
    <row r="13" spans="1:8" s="19" customFormat="1" ht="29.25">
      <c r="A13" s="17"/>
      <c r="B13" s="16" t="s">
        <v>402</v>
      </c>
      <c r="C13" s="14" t="s">
        <v>403</v>
      </c>
      <c r="D13" s="18"/>
      <c r="E13" s="18"/>
      <c r="F13" s="10">
        <v>320000</v>
      </c>
      <c r="G13" s="10"/>
      <c r="H13" s="13" t="s">
        <v>404</v>
      </c>
    </row>
    <row r="14" spans="1:8" s="19" customFormat="1" ht="30">
      <c r="A14" s="17"/>
      <c r="B14" s="20" t="s">
        <v>405</v>
      </c>
      <c r="C14" s="14" t="s">
        <v>407</v>
      </c>
      <c r="D14" s="18"/>
      <c r="E14" s="18"/>
      <c r="F14" s="7">
        <v>50000</v>
      </c>
      <c r="G14" s="10"/>
      <c r="H14" s="13" t="s">
        <v>408</v>
      </c>
    </row>
    <row r="15" spans="1:8" s="19" customFormat="1" ht="30">
      <c r="A15" s="17"/>
      <c r="B15" s="20" t="s">
        <v>405</v>
      </c>
      <c r="C15" s="14" t="s">
        <v>456</v>
      </c>
      <c r="D15" s="18"/>
      <c r="E15" s="18"/>
      <c r="F15" s="7">
        <v>20000</v>
      </c>
      <c r="G15" s="10"/>
      <c r="H15" s="13" t="s">
        <v>409</v>
      </c>
    </row>
    <row r="16" spans="1:8" s="2" customFormat="1" ht="29.25">
      <c r="A16" s="35"/>
      <c r="B16" s="16" t="s">
        <v>410</v>
      </c>
      <c r="C16" s="15"/>
      <c r="D16" s="9"/>
      <c r="E16" s="9"/>
      <c r="F16" s="10">
        <f>SUM(F14:F15)</f>
        <v>70000</v>
      </c>
      <c r="G16" s="10"/>
      <c r="H16" s="34"/>
    </row>
    <row r="17" spans="1:8" s="19" customFormat="1" ht="29.25">
      <c r="A17" s="17"/>
      <c r="B17" s="16" t="s">
        <v>411</v>
      </c>
      <c r="C17" s="14" t="s">
        <v>412</v>
      </c>
      <c r="D17" s="18"/>
      <c r="E17" s="18"/>
      <c r="F17" s="10">
        <v>339000</v>
      </c>
      <c r="G17" s="10"/>
      <c r="H17" s="13" t="s">
        <v>413</v>
      </c>
    </row>
    <row r="18" spans="1:8" s="19" customFormat="1" ht="15.75">
      <c r="A18" s="17"/>
      <c r="B18" s="16" t="s">
        <v>15</v>
      </c>
      <c r="C18" s="14" t="s">
        <v>412</v>
      </c>
      <c r="D18" s="18"/>
      <c r="E18" s="18"/>
      <c r="F18" s="10"/>
      <c r="G18" s="10">
        <v>339000</v>
      </c>
      <c r="H18" s="13" t="s">
        <v>326</v>
      </c>
    </row>
    <row r="19" spans="1:8" s="19" customFormat="1" ht="15.75">
      <c r="A19" s="17"/>
      <c r="B19" s="16" t="s">
        <v>14</v>
      </c>
      <c r="C19" s="14"/>
      <c r="D19" s="18"/>
      <c r="E19" s="18"/>
      <c r="F19" s="10">
        <f>F9+F10+F11+F12+F13+F16+F17+F18</f>
        <v>1679000</v>
      </c>
      <c r="G19" s="10">
        <f>G9+G10+G11+G12+G13+G16+G17+G18</f>
        <v>1679000</v>
      </c>
      <c r="H19" s="13"/>
    </row>
    <row r="20" spans="1:8" s="21" customFormat="1" ht="15">
      <c r="A20" s="23"/>
      <c r="B20" s="15" t="s">
        <v>20</v>
      </c>
      <c r="C20" s="15"/>
      <c r="D20" s="15"/>
      <c r="E20" s="15"/>
      <c r="F20" s="51">
        <f>F19-G19</f>
        <v>0</v>
      </c>
      <c r="G20" s="51"/>
      <c r="H20" s="24"/>
    </row>
    <row r="21" spans="6:7" s="21" customFormat="1" ht="15">
      <c r="F21" s="22"/>
      <c r="G21" s="22"/>
    </row>
    <row r="22" spans="6:7" s="21" customFormat="1" ht="15">
      <c r="F22" s="22"/>
      <c r="G22" s="22"/>
    </row>
    <row r="23" spans="6:7" s="21" customFormat="1" ht="15">
      <c r="F23" s="22"/>
      <c r="G23" s="22"/>
    </row>
    <row r="24" spans="5:7" s="21" customFormat="1" ht="15">
      <c r="E24" s="22"/>
      <c r="F24" s="22"/>
      <c r="G24" s="22"/>
    </row>
    <row r="25" spans="6:7" s="21" customFormat="1" ht="15">
      <c r="F25" s="22"/>
      <c r="G25" s="22"/>
    </row>
    <row r="26" spans="6:7" s="21" customFormat="1" ht="15">
      <c r="F26" s="22"/>
      <c r="G26" s="22"/>
    </row>
    <row r="27" spans="6:7" s="21" customFormat="1" ht="15"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="21" customFormat="1" ht="15">
      <c r="G52" s="22"/>
    </row>
    <row r="53" s="21" customFormat="1" ht="15">
      <c r="G53" s="22"/>
    </row>
    <row r="54" s="21" customFormat="1" ht="15">
      <c r="G54" s="22"/>
    </row>
    <row r="55" s="21" customFormat="1" ht="15">
      <c r="G55" s="22"/>
    </row>
    <row r="56" s="21" customFormat="1" ht="15"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</sheetData>
  <mergeCells count="7">
    <mergeCell ref="F7:G7"/>
    <mergeCell ref="F20:G20"/>
    <mergeCell ref="A4:H4"/>
    <mergeCell ref="A1:B1"/>
    <mergeCell ref="F1:H1"/>
    <mergeCell ref="A2:B2"/>
    <mergeCell ref="A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103"/>
  <sheetViews>
    <sheetView workbookViewId="0" topLeftCell="A19">
      <selection activeCell="D29" sqref="D29"/>
    </sheetView>
  </sheetViews>
  <sheetFormatPr defaultColWidth="9.00390625" defaultRowHeight="15.75"/>
  <cols>
    <col min="1" max="1" width="9.875" style="0" bestFit="1" customWidth="1"/>
    <col min="2" max="2" width="19.875" style="0" bestFit="1" customWidth="1"/>
    <col min="3" max="3" width="22.00390625" style="0" bestFit="1" customWidth="1"/>
    <col min="4" max="4" width="9.37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54" t="s">
        <v>0</v>
      </c>
      <c r="B1" s="54"/>
      <c r="F1" s="55" t="s">
        <v>52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26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18</v>
      </c>
      <c r="B5" s="52"/>
      <c r="C5" s="52"/>
      <c r="D5" s="52"/>
      <c r="E5" s="52"/>
      <c r="F5" s="52"/>
      <c r="G5" s="52"/>
      <c r="H5" s="52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52" t="s">
        <v>8</v>
      </c>
      <c r="G7" s="52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0">
        <v>40113</v>
      </c>
      <c r="B9" s="16" t="s">
        <v>26</v>
      </c>
      <c r="C9" s="14" t="s">
        <v>206</v>
      </c>
      <c r="D9" s="9"/>
      <c r="E9" s="9"/>
      <c r="F9" s="10"/>
      <c r="G9" s="10">
        <v>329000</v>
      </c>
      <c r="H9" s="13" t="s">
        <v>53</v>
      </c>
    </row>
    <row r="10" spans="1:8" s="2" customFormat="1" ht="30">
      <c r="A10" s="35"/>
      <c r="B10" s="16" t="s">
        <v>25</v>
      </c>
      <c r="C10" s="14" t="s">
        <v>206</v>
      </c>
      <c r="D10" s="9"/>
      <c r="E10" s="9"/>
      <c r="F10" s="10">
        <v>329000</v>
      </c>
      <c r="G10" s="10"/>
      <c r="H10" s="13" t="s">
        <v>414</v>
      </c>
    </row>
    <row r="11" spans="1:8" s="2" customFormat="1" ht="15.75">
      <c r="A11" s="35"/>
      <c r="B11" s="16" t="s">
        <v>26</v>
      </c>
      <c r="C11" s="14" t="s">
        <v>415</v>
      </c>
      <c r="D11" s="9"/>
      <c r="E11" s="9"/>
      <c r="F11" s="10"/>
      <c r="G11" s="10">
        <v>123000</v>
      </c>
      <c r="H11" s="13" t="s">
        <v>53</v>
      </c>
    </row>
    <row r="12" spans="1:8" s="19" customFormat="1" ht="30">
      <c r="A12" s="17"/>
      <c r="B12" s="16" t="s">
        <v>300</v>
      </c>
      <c r="C12" s="14" t="s">
        <v>415</v>
      </c>
      <c r="D12" s="18"/>
      <c r="E12" s="18"/>
      <c r="F12" s="10">
        <v>123000</v>
      </c>
      <c r="G12" s="10"/>
      <c r="H12" s="13" t="s">
        <v>416</v>
      </c>
    </row>
    <row r="13" spans="1:8" s="19" customFormat="1" ht="15.75">
      <c r="A13" s="17"/>
      <c r="B13" s="16" t="s">
        <v>26</v>
      </c>
      <c r="C13" s="14" t="s">
        <v>77</v>
      </c>
      <c r="D13" s="18"/>
      <c r="E13" s="18"/>
      <c r="F13" s="10"/>
      <c r="G13" s="10">
        <v>100000</v>
      </c>
      <c r="H13" s="13" t="s">
        <v>53</v>
      </c>
    </row>
    <row r="14" spans="1:8" s="19" customFormat="1" ht="30">
      <c r="A14" s="17"/>
      <c r="B14" s="16" t="s">
        <v>46</v>
      </c>
      <c r="C14" s="14" t="s">
        <v>77</v>
      </c>
      <c r="D14" s="18"/>
      <c r="E14" s="18"/>
      <c r="F14" s="10">
        <v>100000</v>
      </c>
      <c r="G14" s="10"/>
      <c r="H14" s="13" t="s">
        <v>417</v>
      </c>
    </row>
    <row r="15" spans="1:8" s="19" customFormat="1" ht="15.75">
      <c r="A15" s="17"/>
      <c r="B15" s="16" t="s">
        <v>26</v>
      </c>
      <c r="C15" s="14" t="s">
        <v>418</v>
      </c>
      <c r="D15" s="18"/>
      <c r="E15" s="18"/>
      <c r="F15" s="10"/>
      <c r="G15" s="10">
        <v>348000</v>
      </c>
      <c r="H15" s="13" t="s">
        <v>53</v>
      </c>
    </row>
    <row r="16" spans="1:8" s="19" customFormat="1" ht="30">
      <c r="A16" s="17"/>
      <c r="B16" s="16" t="s">
        <v>25</v>
      </c>
      <c r="C16" s="14" t="s">
        <v>418</v>
      </c>
      <c r="D16" s="18"/>
      <c r="E16" s="18"/>
      <c r="F16" s="10">
        <v>348000</v>
      </c>
      <c r="G16" s="10"/>
      <c r="H16" s="13" t="s">
        <v>414</v>
      </c>
    </row>
    <row r="17" spans="1:8" s="19" customFormat="1" ht="15.75">
      <c r="A17" s="17"/>
      <c r="B17" s="16" t="s">
        <v>26</v>
      </c>
      <c r="C17" s="14" t="s">
        <v>419</v>
      </c>
      <c r="D17" s="18"/>
      <c r="E17" s="18"/>
      <c r="F17" s="10"/>
      <c r="G17" s="10">
        <v>40000</v>
      </c>
      <c r="H17" s="13" t="s">
        <v>53</v>
      </c>
    </row>
    <row r="18" spans="1:8" s="19" customFormat="1" ht="29.25">
      <c r="A18" s="17"/>
      <c r="B18" s="16" t="s">
        <v>401</v>
      </c>
      <c r="C18" s="14" t="s">
        <v>419</v>
      </c>
      <c r="D18" s="18"/>
      <c r="E18" s="18"/>
      <c r="F18" s="10">
        <v>40000</v>
      </c>
      <c r="G18" s="10"/>
      <c r="H18" s="13" t="s">
        <v>457</v>
      </c>
    </row>
    <row r="19" spans="1:8" s="19" customFormat="1" ht="15.75">
      <c r="A19" s="17"/>
      <c r="B19" s="16" t="s">
        <v>26</v>
      </c>
      <c r="C19" s="14" t="s">
        <v>420</v>
      </c>
      <c r="D19" s="18"/>
      <c r="E19" s="18"/>
      <c r="F19" s="10"/>
      <c r="G19" s="10">
        <v>13000000</v>
      </c>
      <c r="H19" s="13" t="s">
        <v>53</v>
      </c>
    </row>
    <row r="20" spans="1:8" s="19" customFormat="1" ht="29.25">
      <c r="A20" s="17"/>
      <c r="B20" s="16" t="s">
        <v>402</v>
      </c>
      <c r="C20" s="14" t="s">
        <v>420</v>
      </c>
      <c r="D20" s="57" t="s">
        <v>458</v>
      </c>
      <c r="E20" s="18"/>
      <c r="F20" s="10">
        <v>13000000</v>
      </c>
      <c r="G20" s="10"/>
      <c r="H20" s="13" t="s">
        <v>421</v>
      </c>
    </row>
    <row r="21" spans="1:8" s="2" customFormat="1" ht="15.75">
      <c r="A21" s="35"/>
      <c r="B21" s="16" t="s">
        <v>26</v>
      </c>
      <c r="C21" s="14" t="s">
        <v>422</v>
      </c>
      <c r="D21" s="9"/>
      <c r="E21" s="9"/>
      <c r="F21" s="10"/>
      <c r="G21" s="10">
        <v>2000000</v>
      </c>
      <c r="H21" s="13" t="s">
        <v>53</v>
      </c>
    </row>
    <row r="22" spans="1:8" s="2" customFormat="1" ht="30">
      <c r="A22" s="35"/>
      <c r="B22" s="16" t="s">
        <v>300</v>
      </c>
      <c r="C22" s="14" t="s">
        <v>422</v>
      </c>
      <c r="D22" s="9"/>
      <c r="E22" s="9"/>
      <c r="F22" s="10">
        <v>2000000</v>
      </c>
      <c r="G22" s="10"/>
      <c r="H22" s="13" t="s">
        <v>423</v>
      </c>
    </row>
    <row r="23" spans="1:8" s="2" customFormat="1" ht="15.75">
      <c r="A23" s="35"/>
      <c r="B23" s="16" t="s">
        <v>26</v>
      </c>
      <c r="C23" s="14" t="s">
        <v>424</v>
      </c>
      <c r="D23" s="9"/>
      <c r="E23" s="9"/>
      <c r="F23" s="10"/>
      <c r="G23" s="10">
        <v>4170000</v>
      </c>
      <c r="H23" s="13" t="s">
        <v>53</v>
      </c>
    </row>
    <row r="24" spans="1:8" s="2" customFormat="1" ht="30">
      <c r="A24" s="35"/>
      <c r="B24" s="16" t="s">
        <v>402</v>
      </c>
      <c r="C24" s="14" t="s">
        <v>424</v>
      </c>
      <c r="D24" s="57" t="s">
        <v>459</v>
      </c>
      <c r="E24" s="9"/>
      <c r="F24" s="10">
        <v>4170000</v>
      </c>
      <c r="G24" s="10"/>
      <c r="H24" s="13" t="s">
        <v>425</v>
      </c>
    </row>
    <row r="25" spans="1:8" s="2" customFormat="1" ht="15.75">
      <c r="A25" s="35"/>
      <c r="B25" s="16" t="s">
        <v>26</v>
      </c>
      <c r="C25" s="14" t="s">
        <v>426</v>
      </c>
      <c r="D25" s="9"/>
      <c r="E25" s="9"/>
      <c r="F25" s="10"/>
      <c r="G25" s="10">
        <v>200000</v>
      </c>
      <c r="H25" s="13" t="s">
        <v>53</v>
      </c>
    </row>
    <row r="26" spans="1:8" s="2" customFormat="1" ht="43.5">
      <c r="A26" s="35"/>
      <c r="B26" s="16" t="s">
        <v>406</v>
      </c>
      <c r="C26" s="14" t="s">
        <v>426</v>
      </c>
      <c r="D26" s="9"/>
      <c r="E26" s="9"/>
      <c r="F26" s="10">
        <v>200000</v>
      </c>
      <c r="G26" s="10"/>
      <c r="H26" s="13" t="s">
        <v>461</v>
      </c>
    </row>
    <row r="27" spans="1:8" s="2" customFormat="1" ht="15.75">
      <c r="A27" s="35"/>
      <c r="B27" s="16" t="s">
        <v>26</v>
      </c>
      <c r="C27" s="14" t="s">
        <v>427</v>
      </c>
      <c r="D27" s="9"/>
      <c r="E27" s="9"/>
      <c r="F27" s="10"/>
      <c r="G27" s="10">
        <v>1497000</v>
      </c>
      <c r="H27" s="13" t="s">
        <v>53</v>
      </c>
    </row>
    <row r="28" spans="1:8" s="2" customFormat="1" ht="30">
      <c r="A28" s="35"/>
      <c r="B28" s="20" t="s">
        <v>46</v>
      </c>
      <c r="C28" s="14" t="s">
        <v>427</v>
      </c>
      <c r="D28" s="57" t="s">
        <v>460</v>
      </c>
      <c r="E28" s="9"/>
      <c r="F28" s="7">
        <v>1197000</v>
      </c>
      <c r="G28" s="10"/>
      <c r="H28" s="13" t="s">
        <v>428</v>
      </c>
    </row>
    <row r="29" spans="1:8" s="2" customFormat="1" ht="30">
      <c r="A29" s="35"/>
      <c r="B29" s="20" t="s">
        <v>46</v>
      </c>
      <c r="C29" s="14" t="s">
        <v>427</v>
      </c>
      <c r="D29" s="57" t="s">
        <v>460</v>
      </c>
      <c r="E29" s="9"/>
      <c r="F29" s="7">
        <v>300000</v>
      </c>
      <c r="G29" s="10"/>
      <c r="H29" s="13" t="s">
        <v>429</v>
      </c>
    </row>
    <row r="30" spans="1:8" s="2" customFormat="1" ht="29.25">
      <c r="A30" s="35"/>
      <c r="B30" s="16" t="s">
        <v>47</v>
      </c>
      <c r="C30" s="14"/>
      <c r="D30" s="9"/>
      <c r="E30" s="9"/>
      <c r="F30" s="10">
        <f>SUM(F28:F29)</f>
        <v>1497000</v>
      </c>
      <c r="G30" s="10"/>
      <c r="H30" s="13"/>
    </row>
    <row r="31" spans="1:8" s="2" customFormat="1" ht="30">
      <c r="A31" s="35"/>
      <c r="B31" s="16" t="s">
        <v>46</v>
      </c>
      <c r="C31" s="14" t="s">
        <v>430</v>
      </c>
      <c r="D31" s="57" t="s">
        <v>460</v>
      </c>
      <c r="E31" s="9"/>
      <c r="F31" s="10">
        <v>40000</v>
      </c>
      <c r="G31" s="10"/>
      <c r="H31" s="13" t="s">
        <v>429</v>
      </c>
    </row>
    <row r="32" spans="1:8" s="2" customFormat="1" ht="15.75">
      <c r="A32" s="35"/>
      <c r="B32" s="16" t="s">
        <v>26</v>
      </c>
      <c r="C32" s="14" t="s">
        <v>430</v>
      </c>
      <c r="D32" s="9"/>
      <c r="E32" s="9"/>
      <c r="F32" s="10"/>
      <c r="G32" s="10">
        <v>40000</v>
      </c>
      <c r="H32" s="13" t="s">
        <v>53</v>
      </c>
    </row>
    <row r="33" spans="1:8" s="2" customFormat="1" ht="15.75">
      <c r="A33" s="35"/>
      <c r="B33" s="16" t="s">
        <v>26</v>
      </c>
      <c r="C33" s="14" t="s">
        <v>222</v>
      </c>
      <c r="D33" s="9"/>
      <c r="E33" s="9"/>
      <c r="F33" s="10"/>
      <c r="G33" s="10">
        <v>440000</v>
      </c>
      <c r="H33" s="13" t="s">
        <v>53</v>
      </c>
    </row>
    <row r="34" spans="1:8" s="2" customFormat="1" ht="30">
      <c r="A34" s="35"/>
      <c r="B34" s="16" t="s">
        <v>25</v>
      </c>
      <c r="C34" s="14" t="s">
        <v>222</v>
      </c>
      <c r="D34" s="9"/>
      <c r="E34" s="9"/>
      <c r="F34" s="10">
        <v>440000</v>
      </c>
      <c r="G34" s="10"/>
      <c r="H34" s="13" t="s">
        <v>431</v>
      </c>
    </row>
    <row r="35" spans="1:8" s="19" customFormat="1" ht="15.75">
      <c r="A35" s="17"/>
      <c r="B35" s="16" t="s">
        <v>14</v>
      </c>
      <c r="C35" s="14"/>
      <c r="D35" s="18"/>
      <c r="E35" s="18"/>
      <c r="F35" s="10">
        <f>F9+F10+F11+F12+F13+F14+F15+F16+F17+F18+F19+F20+F21+F22+F23+F24+F25+F26+F27+F30+F31+F32+F33+F34</f>
        <v>22287000</v>
      </c>
      <c r="G35" s="10">
        <f>G9+G10+G11+G12+G13+G14+G15+G16+G17+G18+G19+G20+G21+G22+G23+G24+G25+G26+G27+G30+G31+G32+G33+G34</f>
        <v>22287000</v>
      </c>
      <c r="H35" s="13"/>
    </row>
    <row r="36" spans="1:8" s="21" customFormat="1" ht="15">
      <c r="A36" s="23"/>
      <c r="B36" s="15" t="s">
        <v>20</v>
      </c>
      <c r="C36" s="15"/>
      <c r="D36" s="15"/>
      <c r="E36" s="15"/>
      <c r="F36" s="51">
        <f>F35-G35</f>
        <v>0</v>
      </c>
      <c r="G36" s="51"/>
      <c r="H36" s="24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5:7" s="21" customFormat="1" ht="15">
      <c r="E40" s="22"/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</sheetData>
  <mergeCells count="7">
    <mergeCell ref="A5:H5"/>
    <mergeCell ref="F7:G7"/>
    <mergeCell ref="F36:G36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5.75390625" style="0" bestFit="1" customWidth="1"/>
    <col min="3" max="3" width="20.375" style="0" bestFit="1" customWidth="1"/>
    <col min="4" max="4" width="10.00390625" style="0" customWidth="1"/>
    <col min="5" max="5" width="8.625" style="0" bestFit="1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54</v>
      </c>
      <c r="B1" s="54"/>
      <c r="F1" s="55" t="s">
        <v>55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2" t="s">
        <v>8</v>
      </c>
      <c r="G9" s="52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40113</v>
      </c>
      <c r="B11" s="26" t="s">
        <v>25</v>
      </c>
      <c r="C11" s="14" t="s">
        <v>81</v>
      </c>
      <c r="D11" s="14"/>
      <c r="E11" s="14"/>
      <c r="F11" s="7">
        <v>79000</v>
      </c>
      <c r="G11" s="7"/>
      <c r="H11" s="13" t="s">
        <v>195</v>
      </c>
    </row>
    <row r="12" spans="1:8" ht="15.75">
      <c r="A12" s="30"/>
      <c r="B12" s="26" t="s">
        <v>25</v>
      </c>
      <c r="C12" s="14" t="s">
        <v>188</v>
      </c>
      <c r="D12" s="14"/>
      <c r="E12" s="14"/>
      <c r="F12" s="7">
        <v>623000</v>
      </c>
      <c r="G12" s="7"/>
      <c r="H12" s="13" t="s">
        <v>195</v>
      </c>
    </row>
    <row r="13" spans="1:8" ht="15.75">
      <c r="A13" s="30"/>
      <c r="B13" s="26" t="s">
        <v>25</v>
      </c>
      <c r="C13" s="14" t="s">
        <v>170</v>
      </c>
      <c r="D13" s="14"/>
      <c r="E13" s="14"/>
      <c r="F13" s="7"/>
      <c r="G13" s="7">
        <v>1060000</v>
      </c>
      <c r="H13" s="13" t="s">
        <v>195</v>
      </c>
    </row>
    <row r="14" spans="1:8" ht="30">
      <c r="A14" s="30"/>
      <c r="B14" s="26" t="s">
        <v>25</v>
      </c>
      <c r="C14" s="14" t="s">
        <v>109</v>
      </c>
      <c r="D14" s="14"/>
      <c r="E14" s="14"/>
      <c r="F14" s="7"/>
      <c r="G14" s="7">
        <v>1705000</v>
      </c>
      <c r="H14" s="13" t="s">
        <v>56</v>
      </c>
    </row>
    <row r="15" spans="1:8" s="2" customFormat="1" ht="31.5">
      <c r="A15" s="33"/>
      <c r="B15" s="27" t="s">
        <v>57</v>
      </c>
      <c r="C15" s="15"/>
      <c r="D15" s="15"/>
      <c r="E15" s="15"/>
      <c r="F15" s="10">
        <f>SUM(F11:F14)</f>
        <v>702000</v>
      </c>
      <c r="G15" s="10">
        <f>SUM(G11:G14)</f>
        <v>2765000</v>
      </c>
      <c r="H15" s="34"/>
    </row>
    <row r="16" spans="1:8" ht="15.75">
      <c r="A16" s="8"/>
      <c r="B16" s="9" t="s">
        <v>22</v>
      </c>
      <c r="C16" s="6"/>
      <c r="D16" s="6"/>
      <c r="E16" s="6"/>
      <c r="F16" s="51">
        <f>F15-G15</f>
        <v>-2063000</v>
      </c>
      <c r="G16" s="5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98"/>
  <sheetViews>
    <sheetView workbookViewId="0" topLeftCell="A1">
      <selection activeCell="A4" sqref="A4:H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0.37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25390625" style="0" bestFit="1" customWidth="1"/>
  </cols>
  <sheetData>
    <row r="1" spans="1:8" ht="15.75">
      <c r="A1" s="54" t="s">
        <v>54</v>
      </c>
      <c r="B1" s="54"/>
      <c r="F1" s="55" t="s">
        <v>469</v>
      </c>
      <c r="G1" s="55"/>
      <c r="H1" s="55"/>
    </row>
    <row r="2" spans="1:2" ht="15.75">
      <c r="A2" s="54" t="s">
        <v>1</v>
      </c>
      <c r="B2" s="54"/>
    </row>
    <row r="3" spans="1:2" ht="15.75">
      <c r="A3" s="25"/>
      <c r="B3" s="25"/>
    </row>
    <row r="4" spans="1:8" ht="15.75">
      <c r="A4" s="52" t="s">
        <v>13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52" t="s">
        <v>8</v>
      </c>
      <c r="G8" s="52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30">
        <v>40113</v>
      </c>
      <c r="B10" s="26" t="s">
        <v>30</v>
      </c>
      <c r="C10" s="14" t="s">
        <v>81</v>
      </c>
      <c r="D10" s="14"/>
      <c r="E10" s="14"/>
      <c r="F10" s="7">
        <v>68000</v>
      </c>
      <c r="G10" s="7"/>
      <c r="H10" s="13" t="s">
        <v>272</v>
      </c>
    </row>
    <row r="11" spans="1:8" ht="30">
      <c r="A11" s="33"/>
      <c r="B11" s="26" t="s">
        <v>30</v>
      </c>
      <c r="C11" s="14" t="s">
        <v>188</v>
      </c>
      <c r="D11" s="14"/>
      <c r="E11" s="14"/>
      <c r="F11" s="7">
        <v>541000</v>
      </c>
      <c r="G11" s="7"/>
      <c r="H11" s="13" t="s">
        <v>273</v>
      </c>
    </row>
    <row r="12" spans="1:8" ht="15.75">
      <c r="A12" s="33"/>
      <c r="B12" s="26" t="s">
        <v>30</v>
      </c>
      <c r="C12" s="14" t="s">
        <v>170</v>
      </c>
      <c r="D12" s="14"/>
      <c r="E12" s="14"/>
      <c r="F12" s="7"/>
      <c r="G12" s="7">
        <v>700000</v>
      </c>
      <c r="H12" s="13" t="s">
        <v>204</v>
      </c>
    </row>
    <row r="13" spans="1:8" s="2" customFormat="1" ht="15.75">
      <c r="A13" s="33"/>
      <c r="B13" s="27" t="s">
        <v>38</v>
      </c>
      <c r="C13" s="15"/>
      <c r="D13" s="15"/>
      <c r="E13" s="15"/>
      <c r="F13" s="10">
        <f>SUM(F10:F12)</f>
        <v>609000</v>
      </c>
      <c r="G13" s="10">
        <f>SUM(G10:G12)</f>
        <v>700000</v>
      </c>
      <c r="H13" s="34"/>
    </row>
    <row r="14" spans="1:8" s="19" customFormat="1" ht="15.75">
      <c r="A14" s="30"/>
      <c r="B14" s="26" t="s">
        <v>37</v>
      </c>
      <c r="C14" s="14" t="s">
        <v>81</v>
      </c>
      <c r="D14" s="14"/>
      <c r="E14" s="14"/>
      <c r="F14" s="7">
        <v>11000</v>
      </c>
      <c r="G14" s="7"/>
      <c r="H14" s="13" t="s">
        <v>272</v>
      </c>
    </row>
    <row r="15" spans="1:8" s="19" customFormat="1" ht="30">
      <c r="A15" s="30"/>
      <c r="B15" s="26" t="s">
        <v>37</v>
      </c>
      <c r="C15" s="14" t="s">
        <v>188</v>
      </c>
      <c r="D15" s="14"/>
      <c r="E15" s="14"/>
      <c r="F15" s="7">
        <v>82000</v>
      </c>
      <c r="G15" s="7"/>
      <c r="H15" s="13" t="s">
        <v>273</v>
      </c>
    </row>
    <row r="16" spans="1:8" s="19" customFormat="1" ht="30">
      <c r="A16" s="30"/>
      <c r="B16" s="26" t="s">
        <v>37</v>
      </c>
      <c r="C16" s="14" t="s">
        <v>170</v>
      </c>
      <c r="D16" s="14"/>
      <c r="E16" s="14"/>
      <c r="F16" s="7"/>
      <c r="G16" s="7">
        <v>360000</v>
      </c>
      <c r="H16" s="13" t="s">
        <v>462</v>
      </c>
    </row>
    <row r="17" spans="1:8" s="19" customFormat="1" ht="30">
      <c r="A17" s="30"/>
      <c r="B17" s="26" t="s">
        <v>37</v>
      </c>
      <c r="C17" s="14" t="s">
        <v>109</v>
      </c>
      <c r="D17" s="14"/>
      <c r="E17" s="14"/>
      <c r="F17" s="7"/>
      <c r="G17" s="7">
        <v>1705000</v>
      </c>
      <c r="H17" s="13" t="s">
        <v>274</v>
      </c>
    </row>
    <row r="18" spans="1:8" s="2" customFormat="1" ht="31.5">
      <c r="A18" s="33"/>
      <c r="B18" s="27" t="s">
        <v>59</v>
      </c>
      <c r="C18" s="15"/>
      <c r="D18" s="15"/>
      <c r="E18" s="15"/>
      <c r="F18" s="10">
        <f>SUM(F14:F17)</f>
        <v>93000</v>
      </c>
      <c r="G18" s="10">
        <f>SUM(G14:G17)</f>
        <v>2065000</v>
      </c>
      <c r="H18" s="34"/>
    </row>
    <row r="19" spans="1:8" s="2" customFormat="1" ht="15.75">
      <c r="A19" s="33"/>
      <c r="B19" s="27" t="s">
        <v>14</v>
      </c>
      <c r="C19" s="15"/>
      <c r="D19" s="15"/>
      <c r="E19" s="15"/>
      <c r="F19" s="10">
        <f>F13+F18</f>
        <v>702000</v>
      </c>
      <c r="G19" s="10">
        <f>G13+G18</f>
        <v>2765000</v>
      </c>
      <c r="H19" s="34"/>
    </row>
    <row r="20" spans="1:8" ht="15.75">
      <c r="A20" s="8"/>
      <c r="B20" s="9" t="s">
        <v>22</v>
      </c>
      <c r="C20" s="6"/>
      <c r="D20" s="6"/>
      <c r="E20" s="6"/>
      <c r="F20" s="51">
        <f>F19-G19</f>
        <v>-2063000</v>
      </c>
      <c r="G20" s="51"/>
      <c r="H20" s="12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8:G8"/>
    <mergeCell ref="F20:G20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H103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4" t="s">
        <v>54</v>
      </c>
      <c r="B1" s="54"/>
      <c r="F1" s="55" t="s">
        <v>58</v>
      </c>
      <c r="G1" s="55"/>
      <c r="H1" s="55"/>
    </row>
    <row r="2" spans="1:2" ht="15.75">
      <c r="A2" s="54" t="s">
        <v>1</v>
      </c>
      <c r="B2" s="54"/>
    </row>
    <row r="3" spans="1:8" ht="15.75">
      <c r="A3" s="52" t="s">
        <v>13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18</v>
      </c>
      <c r="B4" s="52"/>
      <c r="C4" s="52"/>
      <c r="D4" s="52"/>
      <c r="E4" s="52"/>
      <c r="F4" s="52"/>
      <c r="G4" s="52"/>
      <c r="H4" s="5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2" t="s">
        <v>8</v>
      </c>
      <c r="G6" s="52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0">
        <v>40113</v>
      </c>
      <c r="B8" s="26" t="s">
        <v>28</v>
      </c>
      <c r="C8" s="14" t="s">
        <v>256</v>
      </c>
      <c r="D8" s="14"/>
      <c r="E8" s="14"/>
      <c r="F8" s="7"/>
      <c r="G8" s="7">
        <v>148000</v>
      </c>
      <c r="H8" s="13" t="s">
        <v>257</v>
      </c>
    </row>
    <row r="9" spans="1:8" s="2" customFormat="1" ht="15.75">
      <c r="A9" s="33"/>
      <c r="B9" s="26" t="s">
        <v>28</v>
      </c>
      <c r="C9" s="14" t="s">
        <v>256</v>
      </c>
      <c r="D9" s="14"/>
      <c r="E9" s="14"/>
      <c r="F9" s="7"/>
      <c r="G9" s="7">
        <v>37000</v>
      </c>
      <c r="H9" s="13" t="s">
        <v>258</v>
      </c>
    </row>
    <row r="10" spans="1:8" s="2" customFormat="1" ht="15.75">
      <c r="A10" s="33"/>
      <c r="B10" s="26" t="s">
        <v>28</v>
      </c>
      <c r="C10" s="14" t="s">
        <v>256</v>
      </c>
      <c r="D10" s="14"/>
      <c r="E10" s="14"/>
      <c r="F10" s="7">
        <v>148000</v>
      </c>
      <c r="G10" s="7"/>
      <c r="H10" s="13" t="s">
        <v>259</v>
      </c>
    </row>
    <row r="11" spans="1:8" s="2" customFormat="1" ht="15.75">
      <c r="A11" s="33"/>
      <c r="B11" s="26" t="s">
        <v>28</v>
      </c>
      <c r="C11" s="14" t="s">
        <v>256</v>
      </c>
      <c r="D11" s="14"/>
      <c r="E11" s="14"/>
      <c r="F11" s="7">
        <v>37000</v>
      </c>
      <c r="G11" s="7"/>
      <c r="H11" s="13" t="s">
        <v>260</v>
      </c>
    </row>
    <row r="12" spans="1:8" s="2" customFormat="1" ht="31.5">
      <c r="A12" s="33"/>
      <c r="B12" s="27" t="s">
        <v>29</v>
      </c>
      <c r="C12" s="15"/>
      <c r="D12" s="15"/>
      <c r="E12" s="15"/>
      <c r="F12" s="10">
        <f>SUM(F8:F11)</f>
        <v>185000</v>
      </c>
      <c r="G12" s="10">
        <f>SUM(G8:G11)</f>
        <v>185000</v>
      </c>
      <c r="H12" s="34"/>
    </row>
    <row r="13" spans="1:8" s="2" customFormat="1" ht="15.75">
      <c r="A13" s="33"/>
      <c r="B13" s="26" t="s">
        <v>28</v>
      </c>
      <c r="C13" s="14" t="s">
        <v>261</v>
      </c>
      <c r="D13" s="14"/>
      <c r="E13" s="14"/>
      <c r="F13" s="7"/>
      <c r="G13" s="7">
        <v>150000</v>
      </c>
      <c r="H13" s="13" t="s">
        <v>262</v>
      </c>
    </row>
    <row r="14" spans="1:8" s="2" customFormat="1" ht="15.75">
      <c r="A14" s="33"/>
      <c r="B14" s="26" t="s">
        <v>28</v>
      </c>
      <c r="C14" s="14" t="s">
        <v>261</v>
      </c>
      <c r="D14" s="14"/>
      <c r="E14" s="14"/>
      <c r="F14" s="7"/>
      <c r="G14" s="7">
        <v>30000</v>
      </c>
      <c r="H14" s="13" t="s">
        <v>264</v>
      </c>
    </row>
    <row r="15" spans="1:8" s="2" customFormat="1" ht="15.75">
      <c r="A15" s="33"/>
      <c r="B15" s="26" t="s">
        <v>28</v>
      </c>
      <c r="C15" s="14" t="s">
        <v>261</v>
      </c>
      <c r="D15" s="14"/>
      <c r="E15" s="14"/>
      <c r="F15" s="7"/>
      <c r="G15" s="7">
        <v>212000</v>
      </c>
      <c r="H15" s="13" t="s">
        <v>263</v>
      </c>
    </row>
    <row r="16" spans="1:8" s="2" customFormat="1" ht="15.75">
      <c r="A16" s="33"/>
      <c r="B16" s="26" t="s">
        <v>28</v>
      </c>
      <c r="C16" s="14" t="s">
        <v>261</v>
      </c>
      <c r="D16" s="14"/>
      <c r="E16" s="14"/>
      <c r="F16" s="7"/>
      <c r="G16" s="7">
        <v>60000</v>
      </c>
      <c r="H16" s="13" t="s">
        <v>265</v>
      </c>
    </row>
    <row r="17" spans="1:8" s="2" customFormat="1" ht="15.75">
      <c r="A17" s="33"/>
      <c r="B17" s="26" t="s">
        <v>28</v>
      </c>
      <c r="C17" s="14" t="s">
        <v>261</v>
      </c>
      <c r="D17" s="14"/>
      <c r="E17" s="14"/>
      <c r="F17" s="7">
        <v>362000</v>
      </c>
      <c r="G17" s="7"/>
      <c r="H17" s="13" t="s">
        <v>266</v>
      </c>
    </row>
    <row r="18" spans="1:8" s="2" customFormat="1" ht="15.75">
      <c r="A18" s="33"/>
      <c r="B18" s="26" t="s">
        <v>28</v>
      </c>
      <c r="C18" s="14" t="s">
        <v>261</v>
      </c>
      <c r="D18" s="14"/>
      <c r="E18" s="14"/>
      <c r="F18" s="7">
        <v>90000</v>
      </c>
      <c r="G18" s="7"/>
      <c r="H18" s="13" t="s">
        <v>267</v>
      </c>
    </row>
    <row r="19" spans="1:8" s="2" customFormat="1" ht="31.5">
      <c r="A19" s="33"/>
      <c r="B19" s="27" t="s">
        <v>29</v>
      </c>
      <c r="C19" s="15"/>
      <c r="D19" s="15"/>
      <c r="E19" s="15"/>
      <c r="F19" s="10">
        <f>SUM(F13:F18)</f>
        <v>452000</v>
      </c>
      <c r="G19" s="10">
        <f>SUM(G13:G18)</f>
        <v>452000</v>
      </c>
      <c r="H19" s="34"/>
    </row>
    <row r="20" spans="1:8" s="2" customFormat="1" ht="15.75">
      <c r="A20" s="33"/>
      <c r="B20" s="27" t="s">
        <v>30</v>
      </c>
      <c r="C20" s="14" t="s">
        <v>197</v>
      </c>
      <c r="D20" s="15"/>
      <c r="E20" s="15"/>
      <c r="F20" s="10">
        <v>1475000</v>
      </c>
      <c r="G20" s="10"/>
      <c r="H20" s="13" t="s">
        <v>268</v>
      </c>
    </row>
    <row r="21" spans="1:8" s="2" customFormat="1" ht="30">
      <c r="A21" s="33"/>
      <c r="B21" s="26" t="s">
        <v>60</v>
      </c>
      <c r="C21" s="14" t="s">
        <v>197</v>
      </c>
      <c r="D21" s="14"/>
      <c r="E21" s="14"/>
      <c r="F21" s="7"/>
      <c r="G21" s="7">
        <v>1337000</v>
      </c>
      <c r="H21" s="13" t="s">
        <v>269</v>
      </c>
    </row>
    <row r="22" spans="1:8" s="2" customFormat="1" ht="30">
      <c r="A22" s="33"/>
      <c r="B22" s="26" t="s">
        <v>60</v>
      </c>
      <c r="C22" s="14" t="s">
        <v>197</v>
      </c>
      <c r="D22" s="14"/>
      <c r="E22" s="14"/>
      <c r="F22" s="7"/>
      <c r="G22" s="7">
        <v>138000</v>
      </c>
      <c r="H22" s="13" t="s">
        <v>270</v>
      </c>
    </row>
    <row r="23" spans="1:8" s="2" customFormat="1" ht="31.5">
      <c r="A23" s="33"/>
      <c r="B23" s="27" t="s">
        <v>271</v>
      </c>
      <c r="C23" s="15"/>
      <c r="D23" s="15"/>
      <c r="E23" s="15"/>
      <c r="F23" s="10"/>
      <c r="G23" s="10">
        <f>SUM(G21:G22)</f>
        <v>1475000</v>
      </c>
      <c r="H23" s="34"/>
    </row>
    <row r="24" spans="1:8" s="2" customFormat="1" ht="15.75">
      <c r="A24" s="33"/>
      <c r="B24" s="27" t="s">
        <v>14</v>
      </c>
      <c r="C24" s="15"/>
      <c r="D24" s="15"/>
      <c r="E24" s="15"/>
      <c r="F24" s="10">
        <f>F12+F19+F20</f>
        <v>2112000</v>
      </c>
      <c r="G24" s="10">
        <f>G12+G19+G23</f>
        <v>2112000</v>
      </c>
      <c r="H24" s="34"/>
    </row>
    <row r="25" spans="1:8" ht="15.75">
      <c r="A25" s="8"/>
      <c r="B25" s="9" t="s">
        <v>22</v>
      </c>
      <c r="C25" s="6"/>
      <c r="D25" s="6"/>
      <c r="E25" s="6"/>
      <c r="F25" s="51">
        <f>F24-G24</f>
        <v>0</v>
      </c>
      <c r="G25" s="51"/>
      <c r="H25" s="12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4:H4"/>
    <mergeCell ref="F6:G6"/>
    <mergeCell ref="F25:G25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2009-10-19T12:29:46Z</cp:lastPrinted>
  <dcterms:created xsi:type="dcterms:W3CDTF">2005-09-14T08:40:41Z</dcterms:created>
  <dcterms:modified xsi:type="dcterms:W3CDTF">2009-10-19T12:31:32Z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