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95" windowWidth="20115" windowHeight="6675"/>
  </bookViews>
  <sheets>
    <sheet name="&quot;B&quot; terv 120 millió" sheetId="4" r:id="rId1"/>
  </sheets>
  <calcPr calcId="144525"/>
</workbook>
</file>

<file path=xl/calcChain.xml><?xml version="1.0" encoding="utf-8"?>
<calcChain xmlns="http://schemas.openxmlformats.org/spreadsheetml/2006/main">
  <c r="C32" i="4" l="1"/>
  <c r="G82" i="4" l="1"/>
  <c r="D34" i="4"/>
  <c r="F42" i="4"/>
  <c r="D39" i="4"/>
  <c r="F47" i="4"/>
  <c r="F61" i="4"/>
  <c r="F46" i="4" l="1"/>
  <c r="F19" i="4" l="1"/>
  <c r="F18" i="4"/>
  <c r="F17" i="4"/>
  <c r="F12" i="4"/>
  <c r="F69" i="4" l="1"/>
  <c r="D64" i="4"/>
  <c r="F71" i="4" l="1"/>
  <c r="F73" i="4"/>
  <c r="F74" i="4"/>
  <c r="F75" i="4"/>
  <c r="F76" i="4"/>
  <c r="F77" i="4"/>
  <c r="F78" i="4"/>
  <c r="F79" i="4"/>
  <c r="F80" i="4"/>
  <c r="F81" i="4"/>
  <c r="E82" i="4"/>
  <c r="F59" i="4"/>
  <c r="F58" i="4"/>
  <c r="F57" i="4"/>
  <c r="F55" i="4"/>
  <c r="F53" i="4"/>
  <c r="F52" i="4"/>
  <c r="F51" i="4"/>
  <c r="F50" i="4"/>
  <c r="F49" i="4"/>
  <c r="F70" i="4"/>
  <c r="F68" i="4"/>
  <c r="F67" i="4"/>
  <c r="F66" i="4"/>
  <c r="F65" i="4"/>
  <c r="F40" i="4"/>
  <c r="F41" i="4"/>
  <c r="F44" i="4"/>
  <c r="F37" i="4"/>
  <c r="F36" i="4"/>
  <c r="F35" i="4"/>
  <c r="F26" i="4"/>
  <c r="F29" i="4"/>
  <c r="F28" i="4"/>
  <c r="F27" i="4"/>
  <c r="F25" i="4"/>
  <c r="F24" i="4"/>
  <c r="F23" i="4"/>
  <c r="F22" i="4"/>
  <c r="F21" i="4"/>
  <c r="F16" i="4"/>
  <c r="F15" i="4"/>
  <c r="F14" i="4"/>
  <c r="F13" i="4"/>
  <c r="F10" i="4"/>
  <c r="F9" i="4"/>
  <c r="F8" i="4"/>
  <c r="F7" i="4"/>
  <c r="F6" i="4"/>
  <c r="F5" i="4"/>
  <c r="F82" i="4" l="1"/>
  <c r="C82" i="4" l="1"/>
  <c r="C96" i="4" s="1"/>
  <c r="D72" i="4"/>
  <c r="D54" i="4"/>
  <c r="D48" i="4"/>
  <c r="D3" i="4"/>
</calcChain>
</file>

<file path=xl/sharedStrings.xml><?xml version="1.0" encoding="utf-8"?>
<sst xmlns="http://schemas.openxmlformats.org/spreadsheetml/2006/main" count="171" uniqueCount="139">
  <si>
    <t>Célpiac</t>
  </si>
  <si>
    <t>Online</t>
  </si>
  <si>
    <t>Print</t>
  </si>
  <si>
    <t xml:space="preserve">            Facebook játék, hirdetés</t>
  </si>
  <si>
    <t xml:space="preserve">            Programajánló kiemelések - programturizmus.hu</t>
  </si>
  <si>
    <t>Külföld</t>
  </si>
  <si>
    <t xml:space="preserve">              Online PR cikkek: www.parameter.sk, www.bumm.sk</t>
  </si>
  <si>
    <t xml:space="preserve">            E-target</t>
  </si>
  <si>
    <t xml:space="preserve">               Ferien Messe - Bécs</t>
  </si>
  <si>
    <t xml:space="preserve">            Közösségi média, fotó és videó feltöltések, fórumok</t>
  </si>
  <si>
    <t>Marketing költségek mindösszesen</t>
  </si>
  <si>
    <t>Bank ktg.</t>
  </si>
  <si>
    <t>Bérköltség, járulékokkal 3 főre</t>
  </si>
  <si>
    <t>Működési és karbantartási költségek összesen</t>
  </si>
  <si>
    <t>Egyéb kiadások</t>
  </si>
  <si>
    <t>Study tour - belföldi újságírók: Nyugat-Balatoni, RMI</t>
  </si>
  <si>
    <t>folyamatos</t>
  </si>
  <si>
    <t>Kiadványok, szóró ajándékok összesen</t>
  </si>
  <si>
    <t>Grafikai tervezés összesen</t>
  </si>
  <si>
    <t>Fordítás összesen</t>
  </si>
  <si>
    <t>Hévíz.hu honlap üzemeltetése összesen</t>
  </si>
  <si>
    <t>3D virtuális túra üzemeltetése összesen</t>
  </si>
  <si>
    <t>Telefon és internet költség összesen</t>
  </si>
  <si>
    <t>Könyvviteli és könyvvizsgálati szolgáltatás összesen</t>
  </si>
  <si>
    <t>Postaköltség összesen</t>
  </si>
  <si>
    <t>Egyéb szolgáltatások (hatósági díj, ügyvédi díj) összesen</t>
  </si>
  <si>
    <t>Egyéb személyi költség (napidíj, szállás, gk.haszn, béren kívüli juttatások) összesen</t>
  </si>
  <si>
    <t>Anyagköltség (nyomtatvány, tisztítószer, iroda karbantartás) összesen</t>
  </si>
  <si>
    <t>Mindösszesen marketing és működési költségek</t>
  </si>
  <si>
    <t>Fotózás</t>
  </si>
  <si>
    <t>Irodabérlet összesen, rezsi</t>
  </si>
  <si>
    <t>Tervezett kiadás</t>
  </si>
  <si>
    <t>Tervezett vállalkozói bevétel</t>
  </si>
  <si>
    <t>Költségkeret</t>
  </si>
  <si>
    <t>Imázs film</t>
  </si>
  <si>
    <t>Video tartalom fejlesztés</t>
  </si>
  <si>
    <t>Hévízi Turisztikai Nonprofit Kft. működési és karbantartási költségei 2015.</t>
  </si>
  <si>
    <t>Tartalék év közben felmerülő kiadásokra</t>
  </si>
  <si>
    <t xml:space="preserve">            Travelo.hu - tartalom szolgáltatás</t>
  </si>
  <si>
    <t xml:space="preserve">              Study tour - média és utazási irodai</t>
  </si>
  <si>
    <t xml:space="preserve">              ITF - Pozsonyi vásár - Szobakiadók Szövetsége, Nyugat-Balaton</t>
  </si>
  <si>
    <t xml:space="preserve">               Study tour - média, utazási iroda</t>
  </si>
  <si>
    <t xml:space="preserve">            MarieClaire 1 alkalom</t>
  </si>
  <si>
    <t xml:space="preserve">            Turizmus Panoráma  1 alkalom</t>
  </si>
  <si>
    <t xml:space="preserve">            Patika Magazin és Patika Nap 1 alkalom</t>
  </si>
  <si>
    <t xml:space="preserve">            Blikk Nők 1 alkalom</t>
  </si>
  <si>
    <t xml:space="preserve">              Időjárás szponzoráció Híradó környezetben</t>
  </si>
  <si>
    <t xml:space="preserve">              Szerkesztőségek folyamatos kapcsolat tartása: ATV Hazahúzó, M1 Balatoni Nyár, Családbarát, Gasztroangyal</t>
  </si>
  <si>
    <t xml:space="preserve">             RTL Klub Kalandor 2 alkalom</t>
  </si>
  <si>
    <t>Turizmus Gála - Budapest</t>
  </si>
  <si>
    <t>PR akció - rekord kísérlet, flash mob, vírus videó 2 esemény</t>
  </si>
  <si>
    <t xml:space="preserve">             Testvérvárosi együttműködések</t>
  </si>
  <si>
    <t xml:space="preserve">             PR ügynökség: hír generálás, tartalom szolgáltatás, regionális média elérése</t>
  </si>
  <si>
    <t xml:space="preserve">             Google AdWords kampány: search, display, remarketing, YouTube - folyamatos</t>
  </si>
  <si>
    <t xml:space="preserve">            Google AdWords kampány: search, display, remarketing, mobil hird.</t>
  </si>
  <si>
    <t xml:space="preserve">             Svéd és norvég roadshow a nagykövetségek szervezésében</t>
  </si>
  <si>
    <t xml:space="preserve">             MT Zrt. Együttműködés</t>
  </si>
  <si>
    <t xml:space="preserve">              Szakmai napok és workshopok MT Zrt. Együttműködésben</t>
  </si>
  <si>
    <t xml:space="preserve">             Google AdWords és Seznam kampány: search, display, remarketing, YouTube - folyamatos</t>
  </si>
  <si>
    <t>Tervezett költség (kiadás-bevétel)</t>
  </si>
  <si>
    <t>A fenti összegek bruttó forintban értendők.</t>
  </si>
  <si>
    <t>Televízió, rádió</t>
  </si>
  <si>
    <t>Német önálló megjelenések: Bajorország, Baden-Württemberg (Stuttgartig)</t>
  </si>
  <si>
    <t xml:space="preserve">             MT Zrt. együttműködés</t>
  </si>
  <si>
    <t xml:space="preserve">             PR ügynökség: hír generálás, tartalom szolgáltatás, study tour szervezés, regionális média elérése, Die Presse, Krone Zeitung, Kleine Zeitung és Kurier elérése, gerilla akció, TV megjelenések</t>
  </si>
  <si>
    <t xml:space="preserve">             Újságírói, utazási irodai civil szervezeti study tourok</t>
  </si>
  <si>
    <t xml:space="preserve">              Print - Új Szó tematikus lapszámok, lokális média</t>
  </si>
  <si>
    <t xml:space="preserve">               Szakmai workshopok, prémium nap</t>
  </si>
  <si>
    <t xml:space="preserve">             Kapcsolatfelvétel hazai svéd és norvég cégek központjaival együttműködésre</t>
  </si>
  <si>
    <t>III. - V., X. - XI.</t>
  </si>
  <si>
    <t>IV.</t>
  </si>
  <si>
    <t>II. - VI.</t>
  </si>
  <si>
    <t>Hirdetői igények függvényében</t>
  </si>
  <si>
    <t>IV. és X.</t>
  </si>
  <si>
    <t>III., V. és XI.</t>
  </si>
  <si>
    <t>XI.</t>
  </si>
  <si>
    <t>X.</t>
  </si>
  <si>
    <t>II.</t>
  </si>
  <si>
    <t>II., V., X.</t>
  </si>
  <si>
    <t>I.</t>
  </si>
  <si>
    <t>V.</t>
  </si>
  <si>
    <t>II. - III.</t>
  </si>
  <si>
    <t>III. - V.</t>
  </si>
  <si>
    <t>III.</t>
  </si>
  <si>
    <t>III. - VI. és X.</t>
  </si>
  <si>
    <t>II. - IV.</t>
  </si>
  <si>
    <t xml:space="preserve">               Vásár - Holiday World - Szobakiadók Szövetsége, prospektus terjesztés</t>
  </si>
  <si>
    <t>IV., V., X.</t>
  </si>
  <si>
    <t>IX.</t>
  </si>
  <si>
    <t>II., III., X., XI.</t>
  </si>
  <si>
    <t>Időzítés (hónap)</t>
  </si>
  <si>
    <t>Belföld összesen - célcsoport: 30-50 év közötti egészségtudatos felnőttek (kb. 300.000 fő) és 60+ TB finanszírozott gyógykúrázók (kb. 200.000 fő)</t>
  </si>
  <si>
    <t>Német piac - célcsoport: gyógyvendégek 40+ (46,7 millió fő) az 5. fő üdülési forma a gyógyászat</t>
  </si>
  <si>
    <t>Rövid távú imázs építés célpiacai</t>
  </si>
  <si>
    <t>Hosszú távú imázs építés célpiacai</t>
  </si>
  <si>
    <t>Osztrák piac összesen - célcsoport: 30-50 év közötti egészségtudatos felnőttek - kb. 800.000 fő terez külföldi gyógy és wellness üdülést</t>
  </si>
  <si>
    <t>Szlovák piac összesen - célcsoport: 30-50 év közötti egészségtudatos Nyugat-szlovákiai magyar nyelvű felnőttek - kb. 220.000 fő</t>
  </si>
  <si>
    <t>Cseh piac összesen - célcsoport: 30-50 év közötti egészségtudatos felnőttek Prága térségében kb. 240.000 fő</t>
  </si>
  <si>
    <t>Skandináv piac összesen - célcsoport: 30-50 év közötti egészségtudatos felnőttek és 60+, összesen kb. 9 millió fő</t>
  </si>
  <si>
    <t>Hévíz ismertsége a célpiacon (alacsony, közepes, magas)</t>
  </si>
  <si>
    <t>A célpiac percepciója Hévíz kapcsán</t>
  </si>
  <si>
    <t>Ismeretlen</t>
  </si>
  <si>
    <t>nincs</t>
  </si>
  <si>
    <t>Alacsony</t>
  </si>
  <si>
    <t>Közepes</t>
  </si>
  <si>
    <t>Magas</t>
  </si>
  <si>
    <t>Kelet-európai gyógyhely</t>
  </si>
  <si>
    <t>Megfizethető termál fürdő</t>
  </si>
  <si>
    <t>PA Együttműködés: Print PR cikkek - pl. WAZ</t>
  </si>
  <si>
    <t>Termál fürdő, gyerekeknek nem ideális</t>
  </si>
  <si>
    <t>Hosszúhétvégés wellness úti cél, kisebb részben gyógyhely</t>
  </si>
  <si>
    <t xml:space="preserve">30-50 év közöttieknél: időseknek való minőségi gyógyhely, top kategóriás wellness hotelek,  60+ korosztályban: drága, rendkívül hatékony gyógyhely </t>
  </si>
  <si>
    <t>Zágráb, Ljubjana - study tour, magyar napok, külképviseleti kapcsolattartás, piackutatás - 30+ korosztály létszáma kb. 350.000 fő</t>
  </si>
  <si>
    <t xml:space="preserve">             Tartalék</t>
  </si>
  <si>
    <t xml:space="preserve">              Fókusz/dr Tóth/Egészségkalauz</t>
  </si>
  <si>
    <t xml:space="preserve">             TV2 Kalandjárat 1 alkalom</t>
  </si>
  <si>
    <t xml:space="preserve">            Vezető vidéki lapok, PLT 4 alkalom</t>
  </si>
  <si>
    <t xml:space="preserve">            Itthon otthon vagy</t>
  </si>
  <si>
    <t>II., III., X.</t>
  </si>
  <si>
    <t xml:space="preserve">            ÉVA Magazin</t>
  </si>
  <si>
    <t>V., X.</t>
  </si>
  <si>
    <t xml:space="preserve">            Nők Lapja 4 alkalom</t>
  </si>
  <si>
    <t>Vidéki vagy országos rádiók - PR riport és nyereményjáték</t>
  </si>
  <si>
    <t xml:space="preserve">               Auf nach Ungarn! rendezvény csatlakozás - elmarad, B2B rendezvény lesz</t>
  </si>
  <si>
    <t>VI - VII.</t>
  </si>
  <si>
    <t xml:space="preserve">               Balatoni RMI-vel közös: sajtó study tour</t>
  </si>
  <si>
    <t>RMI költségvetése: 3.600.000 Ft</t>
  </si>
  <si>
    <t>RMI költségvetése: 600.000 Ft</t>
  </si>
  <si>
    <t xml:space="preserve">               MT Zrt. együttműködés - Czech Airlines kampány - módosul</t>
  </si>
  <si>
    <t xml:space="preserve">             Club Pannonia és civil szervezetek, ÖPV kapcsolat építés</t>
  </si>
  <si>
    <t>Változás</t>
  </si>
  <si>
    <t>PA Együttműködés 2014. évről áthúzódó költsége</t>
  </si>
  <si>
    <t xml:space="preserve">               Balatoni RMI-vel közös: rádió és infoscreen kampány</t>
  </si>
  <si>
    <t>Svájci piac</t>
  </si>
  <si>
    <t>VII - X.</t>
  </si>
  <si>
    <t>Orosz piac - utazási irodai és MT Zrt. Együttműködés</t>
  </si>
  <si>
    <t>VII - XII.</t>
  </si>
  <si>
    <t xml:space="preserve">               Csatornák: PR aktivitás, direkt hirdetés, online (yandex), outdoor, road show, study, vásárok </t>
  </si>
  <si>
    <t>Kiegészítő cseh és szlovák kampány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</si>
</sst>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3" fontId="1" fillId="0" borderId="1" xfId="0" applyNumberFormat="1" applyFont="1" applyBorder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vertical="center" wrapText="1"/>
    </xf>
    <xf numFmtId="3" fontId="2" fillId="4" borderId="1" xfId="0" applyNumberFormat="1" applyFont="1" applyFill="1" applyBorder="1"/>
    <xf numFmtId="3" fontId="1" fillId="0" borderId="0" xfId="0" applyNumberFormat="1" applyFont="1"/>
    <xf numFmtId="3" fontId="2" fillId="4" borderId="1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/>
    <xf numFmtId="3" fontId="1" fillId="0" borderId="1" xfId="0" applyNumberFormat="1" applyFont="1" applyFill="1" applyBorder="1" applyAlignment="1">
      <alignment horizontal="left"/>
    </xf>
    <xf numFmtId="3" fontId="2" fillId="4" borderId="1" xfId="0" applyNumberFormat="1" applyFont="1" applyFill="1" applyBorder="1" applyAlignment="1">
      <alignment horizontal="center" vertical="top" wrapText="1"/>
    </xf>
    <xf numFmtId="3" fontId="2" fillId="4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/>
    <xf numFmtId="3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/>
    <xf numFmtId="3" fontId="1" fillId="3" borderId="1" xfId="0" applyNumberFormat="1" applyFont="1" applyFill="1" applyBorder="1" applyAlignment="1">
      <alignment vertical="center" wrapText="1"/>
    </xf>
    <xf numFmtId="3" fontId="2" fillId="5" borderId="1" xfId="0" applyNumberFormat="1" applyFont="1" applyFill="1" applyBorder="1"/>
    <xf numFmtId="0" fontId="4" fillId="0" borderId="0" xfId="0" applyFont="1"/>
    <xf numFmtId="3" fontId="1" fillId="6" borderId="1" xfId="0" applyNumberFormat="1" applyFont="1" applyFill="1" applyBorder="1"/>
    <xf numFmtId="3" fontId="2" fillId="6" borderId="1" xfId="0" applyNumberFormat="1" applyFont="1" applyFill="1" applyBorder="1"/>
    <xf numFmtId="3" fontId="2" fillId="3" borderId="1" xfId="0" applyNumberFormat="1" applyFont="1" applyFill="1" applyBorder="1" applyAlignment="1">
      <alignment wrapText="1"/>
    </xf>
    <xf numFmtId="0" fontId="2" fillId="0" borderId="1" xfId="0" applyFont="1" applyBorder="1"/>
    <xf numFmtId="3" fontId="2" fillId="6" borderId="1" xfId="0" applyNumberFormat="1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3" fontId="3" fillId="0" borderId="1" xfId="0" applyNumberFormat="1" applyFont="1" applyFill="1" applyBorder="1"/>
    <xf numFmtId="0" fontId="1" fillId="0" borderId="1" xfId="0" applyFont="1" applyBorder="1"/>
    <xf numFmtId="3" fontId="3" fillId="0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2" fillId="6" borderId="1" xfId="0" applyFont="1" applyFill="1" applyBorder="1" applyAlignment="1">
      <alignment vertical="center" wrapText="1"/>
    </xf>
    <xf numFmtId="49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wrapText="1"/>
    </xf>
    <xf numFmtId="0" fontId="1" fillId="6" borderId="1" xfId="0" applyFont="1" applyFill="1" applyBorder="1"/>
    <xf numFmtId="0" fontId="2" fillId="0" borderId="1" xfId="0" applyFont="1" applyFill="1" applyBorder="1"/>
    <xf numFmtId="0" fontId="2" fillId="0" borderId="0" xfId="0" applyFont="1" applyFill="1"/>
    <xf numFmtId="0" fontId="1" fillId="2" borderId="1" xfId="0" applyFont="1" applyFill="1" applyBorder="1"/>
    <xf numFmtId="3" fontId="2" fillId="3" borderId="0" xfId="0" applyNumberFormat="1" applyFont="1" applyFill="1"/>
    <xf numFmtId="0" fontId="1" fillId="0" borderId="1" xfId="0" applyFont="1" applyFill="1" applyBorder="1"/>
    <xf numFmtId="0" fontId="1" fillId="0" borderId="0" xfId="0" applyFont="1" applyFill="1"/>
    <xf numFmtId="0" fontId="2" fillId="6" borderId="1" xfId="0" applyFont="1" applyFill="1" applyBorder="1"/>
    <xf numFmtId="49" fontId="1" fillId="0" borderId="0" xfId="0" applyNumberFormat="1" applyFont="1"/>
    <xf numFmtId="3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/>
    <xf numFmtId="3" fontId="2" fillId="3" borderId="1" xfId="0" applyNumberFormat="1" applyFont="1" applyFill="1" applyBorder="1" applyAlignment="1"/>
    <xf numFmtId="3" fontId="2" fillId="3" borderId="1" xfId="0" applyNumberFormat="1" applyFont="1" applyFill="1" applyBorder="1" applyAlignment="1">
      <alignment horizontal="right" wrapText="1"/>
    </xf>
    <xf numFmtId="3" fontId="1" fillId="3" borderId="1" xfId="0" applyNumberFormat="1" applyFont="1" applyFill="1" applyBorder="1" applyAlignment="1"/>
    <xf numFmtId="0" fontId="1" fillId="3" borderId="1" xfId="0" applyFont="1" applyFill="1" applyBorder="1" applyAlignment="1"/>
    <xf numFmtId="3" fontId="3" fillId="0" borderId="1" xfId="0" applyNumberFormat="1" applyFont="1" applyFill="1" applyBorder="1" applyAlignment="1">
      <alignment horizontal="right" wrapText="1"/>
    </xf>
    <xf numFmtId="3" fontId="4" fillId="3" borderId="1" xfId="0" applyNumberFormat="1" applyFont="1" applyFill="1" applyBorder="1" applyAlignment="1"/>
    <xf numFmtId="3" fontId="4" fillId="3" borderId="1" xfId="0" applyNumberFormat="1" applyFont="1" applyFill="1" applyBorder="1" applyAlignment="1">
      <alignment horizontal="right" wrapText="1"/>
    </xf>
    <xf numFmtId="3" fontId="4" fillId="3" borderId="1" xfId="0" applyNumberFormat="1" applyFont="1" applyFill="1" applyBorder="1" applyAlignment="1">
      <alignment horizontal="right"/>
    </xf>
    <xf numFmtId="3" fontId="1" fillId="4" borderId="1" xfId="0" applyNumberFormat="1" applyFont="1" applyFill="1" applyBorder="1"/>
    <xf numFmtId="3" fontId="4" fillId="0" borderId="1" xfId="0" applyNumberFormat="1" applyFont="1" applyFill="1" applyBorder="1"/>
    <xf numFmtId="3" fontId="3" fillId="3" borderId="1" xfId="0" applyNumberFormat="1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workbookViewId="0">
      <pane ySplit="1" topLeftCell="A2" activePane="bottomLeft" state="frozen"/>
      <selection pane="bottomLeft" activeCell="F93" sqref="F93"/>
    </sheetView>
  </sheetViews>
  <sheetFormatPr defaultRowHeight="15" x14ac:dyDescent="0.25"/>
  <cols>
    <col min="1" max="1" width="81.5703125" style="44" customWidth="1"/>
    <col min="2" max="2" width="15.42578125" style="56" customWidth="1"/>
    <col min="3" max="3" width="12.140625" style="56" customWidth="1"/>
    <col min="4" max="5" width="12.7109375" style="44" customWidth="1"/>
    <col min="6" max="7" width="16.5703125" style="44" customWidth="1"/>
    <col min="8" max="8" width="18" style="44" customWidth="1"/>
    <col min="9" max="9" width="42.7109375" style="44" customWidth="1"/>
    <col min="10" max="16384" width="9.140625" style="44"/>
  </cols>
  <sheetData>
    <row r="1" spans="1:9" ht="60" customHeight="1" x14ac:dyDescent="0.25">
      <c r="A1" s="41" t="s">
        <v>0</v>
      </c>
      <c r="B1" s="42" t="s">
        <v>90</v>
      </c>
      <c r="C1" s="42" t="s">
        <v>33</v>
      </c>
      <c r="D1" s="41" t="s">
        <v>31</v>
      </c>
      <c r="E1" s="41" t="s">
        <v>32</v>
      </c>
      <c r="F1" s="43" t="s">
        <v>59</v>
      </c>
      <c r="G1" s="43" t="s">
        <v>130</v>
      </c>
      <c r="H1" s="43" t="s">
        <v>99</v>
      </c>
      <c r="I1" s="43" t="s">
        <v>100</v>
      </c>
    </row>
    <row r="2" spans="1:9" ht="15.75" customHeight="1" x14ac:dyDescent="0.25">
      <c r="A2" s="45" t="s">
        <v>93</v>
      </c>
      <c r="B2" s="46"/>
      <c r="C2" s="46"/>
      <c r="D2" s="45"/>
      <c r="E2" s="45"/>
      <c r="F2" s="47"/>
      <c r="G2" s="47"/>
      <c r="H2" s="48"/>
      <c r="I2" s="48"/>
    </row>
    <row r="3" spans="1:9" ht="58.5" customHeight="1" x14ac:dyDescent="0.25">
      <c r="A3" s="16" t="s">
        <v>91</v>
      </c>
      <c r="B3" s="17"/>
      <c r="C3" s="59">
        <v>19000000</v>
      </c>
      <c r="D3" s="60">
        <f>SUM(D5:D29)</f>
        <v>18921386</v>
      </c>
      <c r="E3" s="61"/>
      <c r="F3" s="62"/>
      <c r="G3" s="62"/>
      <c r="H3" s="35" t="s">
        <v>105</v>
      </c>
      <c r="I3" s="36" t="s">
        <v>111</v>
      </c>
    </row>
    <row r="4" spans="1:9" ht="15" customHeight="1" x14ac:dyDescent="0.25">
      <c r="A4" s="3" t="s">
        <v>1</v>
      </c>
      <c r="B4" s="2"/>
      <c r="C4" s="2"/>
      <c r="D4" s="3"/>
      <c r="E4" s="2"/>
      <c r="F4" s="2"/>
      <c r="G4" s="2"/>
      <c r="H4" s="39"/>
      <c r="I4" s="39"/>
    </row>
    <row r="5" spans="1:9" s="15" customFormat="1" ht="15" customHeight="1" x14ac:dyDescent="0.25">
      <c r="A5" s="4" t="s">
        <v>54</v>
      </c>
      <c r="B5" s="4" t="s">
        <v>16</v>
      </c>
      <c r="C5" s="4"/>
      <c r="D5" s="5">
        <v>1662000</v>
      </c>
      <c r="E5" s="4">
        <v>0</v>
      </c>
      <c r="F5" s="4">
        <f>D5-E5</f>
        <v>1662000</v>
      </c>
      <c r="G5" s="4"/>
      <c r="H5" s="33"/>
      <c r="I5" s="33"/>
    </row>
    <row r="6" spans="1:9" s="15" customFormat="1" ht="15" customHeight="1" x14ac:dyDescent="0.25">
      <c r="A6" s="4" t="s">
        <v>7</v>
      </c>
      <c r="B6" s="4" t="s">
        <v>69</v>
      </c>
      <c r="C6" s="4"/>
      <c r="D6" s="5">
        <v>400000</v>
      </c>
      <c r="E6" s="4">
        <v>0</v>
      </c>
      <c r="F6" s="4">
        <f t="shared" ref="F6:F29" si="0">D6-E6</f>
        <v>400000</v>
      </c>
      <c r="G6" s="4"/>
      <c r="H6" s="33"/>
      <c r="I6" s="33"/>
    </row>
    <row r="7" spans="1:9" s="15" customFormat="1" ht="15" customHeight="1" x14ac:dyDescent="0.25">
      <c r="A7" s="4" t="s">
        <v>3</v>
      </c>
      <c r="B7" s="4" t="s">
        <v>70</v>
      </c>
      <c r="C7" s="4"/>
      <c r="D7" s="5">
        <v>400000</v>
      </c>
      <c r="E7" s="4">
        <v>100000</v>
      </c>
      <c r="F7" s="4">
        <f t="shared" si="0"/>
        <v>300000</v>
      </c>
      <c r="G7" s="4"/>
      <c r="H7" s="33"/>
      <c r="I7" s="33"/>
    </row>
    <row r="8" spans="1:9" s="15" customFormat="1" ht="15" customHeight="1" x14ac:dyDescent="0.25">
      <c r="A8" s="4" t="s">
        <v>38</v>
      </c>
      <c r="B8" s="4" t="s">
        <v>71</v>
      </c>
      <c r="C8" s="4"/>
      <c r="D8" s="5">
        <v>550000</v>
      </c>
      <c r="E8" s="4">
        <v>200000</v>
      </c>
      <c r="F8" s="4">
        <f t="shared" si="0"/>
        <v>350000</v>
      </c>
      <c r="G8" s="4"/>
      <c r="H8" s="33"/>
      <c r="I8" s="33"/>
    </row>
    <row r="9" spans="1:9" s="15" customFormat="1" ht="15" customHeight="1" x14ac:dyDescent="0.25">
      <c r="A9" s="4" t="s">
        <v>4</v>
      </c>
      <c r="B9" s="4" t="s">
        <v>16</v>
      </c>
      <c r="C9" s="4"/>
      <c r="D9" s="5">
        <v>490000</v>
      </c>
      <c r="E9" s="4">
        <v>0</v>
      </c>
      <c r="F9" s="4">
        <f t="shared" si="0"/>
        <v>490000</v>
      </c>
      <c r="G9" s="4"/>
      <c r="H9" s="33"/>
      <c r="I9" s="33"/>
    </row>
    <row r="10" spans="1:9" ht="15" customHeight="1" x14ac:dyDescent="0.25">
      <c r="A10" s="4" t="s">
        <v>9</v>
      </c>
      <c r="B10" s="4" t="s">
        <v>16</v>
      </c>
      <c r="C10" s="4"/>
      <c r="D10" s="5">
        <v>0</v>
      </c>
      <c r="E10" s="4">
        <v>0</v>
      </c>
      <c r="F10" s="4">
        <f t="shared" si="0"/>
        <v>0</v>
      </c>
      <c r="G10" s="4"/>
      <c r="H10" s="39"/>
      <c r="I10" s="39"/>
    </row>
    <row r="11" spans="1:9" ht="30.75" customHeight="1" x14ac:dyDescent="0.25">
      <c r="A11" s="5" t="s">
        <v>2</v>
      </c>
      <c r="B11" s="18" t="s">
        <v>72</v>
      </c>
      <c r="C11" s="4"/>
      <c r="D11" s="4"/>
      <c r="E11" s="4"/>
      <c r="F11" s="4"/>
      <c r="G11" s="4"/>
      <c r="H11" s="39"/>
      <c r="I11" s="39"/>
    </row>
    <row r="12" spans="1:9" s="15" customFormat="1" ht="15" customHeight="1" x14ac:dyDescent="0.25">
      <c r="A12" s="4" t="s">
        <v>117</v>
      </c>
      <c r="B12" s="4" t="s">
        <v>87</v>
      </c>
      <c r="C12" s="4"/>
      <c r="D12" s="5">
        <v>485420</v>
      </c>
      <c r="E12" s="4">
        <v>323850</v>
      </c>
      <c r="F12" s="4">
        <f>D12-E12</f>
        <v>161570</v>
      </c>
      <c r="G12" s="4"/>
      <c r="H12" s="33"/>
      <c r="I12" s="33"/>
    </row>
    <row r="13" spans="1:9" s="50" customFormat="1" ht="15" customHeight="1" x14ac:dyDescent="0.25">
      <c r="A13" s="4" t="s">
        <v>121</v>
      </c>
      <c r="B13" s="4" t="s">
        <v>118</v>
      </c>
      <c r="C13" s="4"/>
      <c r="D13" s="5">
        <v>2000000</v>
      </c>
      <c r="E13" s="4">
        <v>1200000</v>
      </c>
      <c r="F13" s="4">
        <f t="shared" si="0"/>
        <v>800000</v>
      </c>
      <c r="G13" s="4"/>
      <c r="H13" s="49"/>
      <c r="I13" s="49"/>
    </row>
    <row r="14" spans="1:9" ht="15" customHeight="1" x14ac:dyDescent="0.25">
      <c r="A14" s="4" t="s">
        <v>42</v>
      </c>
      <c r="B14" s="4"/>
      <c r="C14" s="4"/>
      <c r="D14" s="5">
        <v>571000</v>
      </c>
      <c r="E14" s="4">
        <v>350000</v>
      </c>
      <c r="F14" s="4">
        <f t="shared" si="0"/>
        <v>221000</v>
      </c>
      <c r="G14" s="4"/>
      <c r="H14" s="39"/>
      <c r="I14" s="39"/>
    </row>
    <row r="15" spans="1:9" ht="15" customHeight="1" x14ac:dyDescent="0.25">
      <c r="A15" s="4" t="s">
        <v>43</v>
      </c>
      <c r="B15" s="4" t="s">
        <v>80</v>
      </c>
      <c r="C15" s="4"/>
      <c r="D15" s="4">
        <v>0</v>
      </c>
      <c r="E15" s="4">
        <v>0</v>
      </c>
      <c r="F15" s="4">
        <f t="shared" si="0"/>
        <v>0</v>
      </c>
      <c r="G15" s="4"/>
      <c r="H15" s="39"/>
      <c r="I15" s="39"/>
    </row>
    <row r="16" spans="1:9" s="15" customFormat="1" ht="15" customHeight="1" x14ac:dyDescent="0.25">
      <c r="A16" s="4" t="s">
        <v>44</v>
      </c>
      <c r="B16" s="4" t="s">
        <v>88</v>
      </c>
      <c r="C16" s="4"/>
      <c r="D16" s="4">
        <v>1000000</v>
      </c>
      <c r="E16" s="4">
        <v>250000</v>
      </c>
      <c r="F16" s="4">
        <f t="shared" si="0"/>
        <v>750000</v>
      </c>
      <c r="G16" s="4"/>
      <c r="H16" s="33"/>
      <c r="I16" s="33"/>
    </row>
    <row r="17" spans="1:9" s="15" customFormat="1" ht="15" customHeight="1" x14ac:dyDescent="0.25">
      <c r="A17" s="4" t="s">
        <v>116</v>
      </c>
      <c r="B17" s="4" t="s">
        <v>89</v>
      </c>
      <c r="C17" s="4"/>
      <c r="D17" s="4">
        <v>1011966</v>
      </c>
      <c r="E17" s="4">
        <v>381000</v>
      </c>
      <c r="F17" s="4">
        <f>SUM(D17-E17)</f>
        <v>630966</v>
      </c>
      <c r="G17" s="4"/>
      <c r="H17" s="33"/>
      <c r="I17" s="33"/>
    </row>
    <row r="18" spans="1:9" ht="15" customHeight="1" x14ac:dyDescent="0.25">
      <c r="A18" s="4" t="s">
        <v>45</v>
      </c>
      <c r="B18" s="4" t="s">
        <v>83</v>
      </c>
      <c r="C18" s="4"/>
      <c r="D18" s="4">
        <v>889000</v>
      </c>
      <c r="E18" s="4">
        <v>558800</v>
      </c>
      <c r="F18" s="4">
        <f t="shared" ref="F18" si="1">D18-E18</f>
        <v>330200</v>
      </c>
      <c r="G18" s="4"/>
      <c r="H18" s="39"/>
      <c r="I18" s="39"/>
    </row>
    <row r="19" spans="1:9" ht="15" customHeight="1" x14ac:dyDescent="0.25">
      <c r="A19" s="4" t="s">
        <v>119</v>
      </c>
      <c r="B19" s="4" t="s">
        <v>120</v>
      </c>
      <c r="C19" s="44"/>
      <c r="D19" s="4">
        <v>1397000</v>
      </c>
      <c r="E19" s="4">
        <v>882650</v>
      </c>
      <c r="F19" s="4">
        <f>D19-E19</f>
        <v>514350</v>
      </c>
      <c r="G19" s="4"/>
      <c r="H19" s="39"/>
    </row>
    <row r="20" spans="1:9" ht="15" customHeight="1" x14ac:dyDescent="0.25">
      <c r="A20" s="4" t="s">
        <v>61</v>
      </c>
      <c r="B20" s="4"/>
      <c r="C20" s="4"/>
      <c r="D20" s="4"/>
      <c r="E20" s="4"/>
      <c r="F20" s="4"/>
      <c r="G20" s="4"/>
      <c r="H20" s="39"/>
      <c r="I20" s="39"/>
    </row>
    <row r="21" spans="1:9" s="15" customFormat="1" ht="15" customHeight="1" x14ac:dyDescent="0.25">
      <c r="A21" s="4" t="s">
        <v>48</v>
      </c>
      <c r="B21" s="4" t="s">
        <v>73</v>
      </c>
      <c r="C21" s="4"/>
      <c r="D21" s="4">
        <v>300000</v>
      </c>
      <c r="E21" s="4">
        <v>160000</v>
      </c>
      <c r="F21" s="4">
        <f t="shared" si="0"/>
        <v>140000</v>
      </c>
      <c r="G21" s="4"/>
      <c r="H21" s="33"/>
      <c r="I21" s="33"/>
    </row>
    <row r="22" spans="1:9" s="15" customFormat="1" ht="15" customHeight="1" x14ac:dyDescent="0.25">
      <c r="A22" s="4" t="s">
        <v>115</v>
      </c>
      <c r="B22" s="4" t="s">
        <v>80</v>
      </c>
      <c r="C22" s="4"/>
      <c r="D22" s="4">
        <v>465000</v>
      </c>
      <c r="E22" s="4">
        <v>0</v>
      </c>
      <c r="F22" s="4">
        <f t="shared" si="0"/>
        <v>465000</v>
      </c>
      <c r="G22" s="4"/>
      <c r="H22" s="33"/>
      <c r="I22" s="33"/>
    </row>
    <row r="23" spans="1:9" ht="15" customHeight="1" x14ac:dyDescent="0.25">
      <c r="A23" s="4" t="s">
        <v>46</v>
      </c>
      <c r="B23" s="4" t="s">
        <v>75</v>
      </c>
      <c r="C23" s="4"/>
      <c r="D23" s="4">
        <v>1000000</v>
      </c>
      <c r="E23" s="4">
        <v>0</v>
      </c>
      <c r="F23" s="4">
        <f t="shared" si="0"/>
        <v>1000000</v>
      </c>
      <c r="G23" s="4"/>
      <c r="H23" s="39"/>
      <c r="I23" s="39"/>
    </row>
    <row r="24" spans="1:9" ht="15" customHeight="1" x14ac:dyDescent="0.25">
      <c r="A24" s="4" t="s">
        <v>114</v>
      </c>
      <c r="B24" s="4" t="s">
        <v>76</v>
      </c>
      <c r="C24" s="4"/>
      <c r="D24" s="4">
        <v>500000</v>
      </c>
      <c r="E24" s="4">
        <v>0</v>
      </c>
      <c r="F24" s="4">
        <f t="shared" si="0"/>
        <v>500000</v>
      </c>
      <c r="G24" s="4"/>
      <c r="H24" s="39"/>
      <c r="I24" s="39"/>
    </row>
    <row r="25" spans="1:9" ht="28.5" customHeight="1" x14ac:dyDescent="0.25">
      <c r="A25" s="20" t="s">
        <v>47</v>
      </c>
      <c r="B25" s="4" t="s">
        <v>16</v>
      </c>
      <c r="C25" s="4"/>
      <c r="D25" s="18">
        <v>0</v>
      </c>
      <c r="E25" s="4">
        <v>0</v>
      </c>
      <c r="F25" s="4">
        <f t="shared" si="0"/>
        <v>0</v>
      </c>
      <c r="G25" s="4"/>
      <c r="H25" s="39"/>
      <c r="I25" s="39"/>
    </row>
    <row r="26" spans="1:9" ht="28.5" customHeight="1" x14ac:dyDescent="0.25">
      <c r="A26" s="20" t="s">
        <v>122</v>
      </c>
      <c r="B26" s="4" t="s">
        <v>76</v>
      </c>
      <c r="C26" s="4"/>
      <c r="D26" s="18">
        <v>1000000</v>
      </c>
      <c r="E26" s="4">
        <v>0</v>
      </c>
      <c r="F26" s="4">
        <f t="shared" si="0"/>
        <v>1000000</v>
      </c>
      <c r="G26" s="4"/>
      <c r="H26" s="39"/>
      <c r="I26" s="39"/>
    </row>
    <row r="27" spans="1:9" ht="15" customHeight="1" x14ac:dyDescent="0.25">
      <c r="A27" s="5" t="s">
        <v>15</v>
      </c>
      <c r="B27" s="4" t="s">
        <v>74</v>
      </c>
      <c r="C27" s="4"/>
      <c r="D27" s="5">
        <v>300000</v>
      </c>
      <c r="E27" s="4">
        <v>0</v>
      </c>
      <c r="F27" s="4">
        <f t="shared" si="0"/>
        <v>300000</v>
      </c>
      <c r="G27" s="4"/>
      <c r="H27" s="39"/>
      <c r="I27" s="39"/>
    </row>
    <row r="28" spans="1:9" s="15" customFormat="1" ht="15" customHeight="1" x14ac:dyDescent="0.25">
      <c r="A28" s="5" t="s">
        <v>49</v>
      </c>
      <c r="B28" s="4" t="s">
        <v>77</v>
      </c>
      <c r="C28" s="4"/>
      <c r="D28" s="5">
        <v>500000</v>
      </c>
      <c r="E28" s="4">
        <v>0</v>
      </c>
      <c r="F28" s="4">
        <f t="shared" si="0"/>
        <v>500000</v>
      </c>
      <c r="G28" s="4"/>
      <c r="H28" s="33"/>
      <c r="I28" s="33"/>
    </row>
    <row r="29" spans="1:9" s="15" customFormat="1" ht="15" customHeight="1" x14ac:dyDescent="0.25">
      <c r="A29" s="5" t="s">
        <v>50</v>
      </c>
      <c r="B29" s="4" t="s">
        <v>78</v>
      </c>
      <c r="C29" s="4"/>
      <c r="D29" s="5">
        <v>4000000</v>
      </c>
      <c r="E29" s="4">
        <v>0</v>
      </c>
      <c r="F29" s="4">
        <f t="shared" si="0"/>
        <v>4000000</v>
      </c>
      <c r="G29" s="4"/>
      <c r="H29" s="33"/>
      <c r="I29" s="33"/>
    </row>
    <row r="30" spans="1:9" ht="15" customHeight="1" x14ac:dyDescent="0.25">
      <c r="A30" s="25" t="s">
        <v>5</v>
      </c>
      <c r="B30" s="26"/>
      <c r="C30" s="26"/>
      <c r="D30" s="26"/>
      <c r="E30" s="26"/>
      <c r="F30" s="51"/>
      <c r="G30" s="51"/>
      <c r="H30" s="51"/>
      <c r="I30" s="51"/>
    </row>
    <row r="31" spans="1:9" ht="30" customHeight="1" x14ac:dyDescent="0.25">
      <c r="A31" s="16" t="s">
        <v>92</v>
      </c>
      <c r="B31" s="17"/>
      <c r="C31" s="17"/>
      <c r="D31" s="17"/>
      <c r="E31" s="17"/>
      <c r="F31" s="9"/>
      <c r="G31" s="9"/>
      <c r="H31" s="35" t="s">
        <v>103</v>
      </c>
      <c r="I31" s="35" t="s">
        <v>106</v>
      </c>
    </row>
    <row r="32" spans="1:9" s="15" customFormat="1" ht="15" customHeight="1" x14ac:dyDescent="0.25">
      <c r="A32" s="27" t="s">
        <v>108</v>
      </c>
      <c r="B32" s="17" t="s">
        <v>16</v>
      </c>
      <c r="C32" s="37">
        <f>SUM(D32:D33)</f>
        <v>22700000</v>
      </c>
      <c r="D32" s="37">
        <v>19600000</v>
      </c>
      <c r="E32" s="52">
        <v>0</v>
      </c>
      <c r="F32" s="17">
        <v>0</v>
      </c>
      <c r="G32" s="37">
        <v>5700000</v>
      </c>
      <c r="H32" s="33"/>
      <c r="I32" s="33"/>
    </row>
    <row r="33" spans="1:10" s="15" customFormat="1" ht="15" customHeight="1" x14ac:dyDescent="0.25">
      <c r="A33" s="27" t="s">
        <v>131</v>
      </c>
      <c r="B33" s="17"/>
      <c r="C33" s="37"/>
      <c r="D33" s="37">
        <v>3100000</v>
      </c>
      <c r="E33" s="17"/>
      <c r="F33" s="17"/>
      <c r="G33" s="37"/>
      <c r="H33" s="33"/>
      <c r="I33" s="33"/>
    </row>
    <row r="34" spans="1:10" ht="15" customHeight="1" x14ac:dyDescent="0.25">
      <c r="A34" s="27" t="s">
        <v>62</v>
      </c>
      <c r="B34" s="17"/>
      <c r="C34" s="17">
        <v>14000000</v>
      </c>
      <c r="D34" s="24">
        <f>SUM(D35:D37)</f>
        <v>14000000</v>
      </c>
      <c r="E34" s="17"/>
      <c r="F34" s="9"/>
      <c r="G34" s="9"/>
      <c r="H34" s="39"/>
      <c r="I34" s="39"/>
    </row>
    <row r="35" spans="1:10" s="15" customFormat="1" ht="15" customHeight="1" x14ac:dyDescent="0.25">
      <c r="A35" s="4" t="s">
        <v>53</v>
      </c>
      <c r="B35" s="4" t="s">
        <v>16</v>
      </c>
      <c r="C35" s="4"/>
      <c r="D35" s="4">
        <v>4000000</v>
      </c>
      <c r="E35" s="4">
        <v>0</v>
      </c>
      <c r="F35" s="4">
        <f t="shared" ref="F35:F44" si="2">D35-E35</f>
        <v>4000000</v>
      </c>
      <c r="G35" s="4"/>
      <c r="H35" s="33"/>
      <c r="I35" s="33"/>
    </row>
    <row r="36" spans="1:10" ht="15" customHeight="1" x14ac:dyDescent="0.25">
      <c r="A36" s="4" t="s">
        <v>52</v>
      </c>
      <c r="B36" s="4" t="s">
        <v>16</v>
      </c>
      <c r="C36" s="4"/>
      <c r="D36" s="4">
        <v>9500000</v>
      </c>
      <c r="E36" s="4">
        <v>1000000</v>
      </c>
      <c r="F36" s="4">
        <f t="shared" si="2"/>
        <v>8500000</v>
      </c>
      <c r="G36" s="4"/>
      <c r="H36" s="39"/>
      <c r="I36" s="39"/>
    </row>
    <row r="37" spans="1:10" ht="15" customHeight="1" x14ac:dyDescent="0.25">
      <c r="A37" s="4" t="s">
        <v>51</v>
      </c>
      <c r="B37" s="4"/>
      <c r="C37" s="4"/>
      <c r="D37" s="4">
        <v>500000</v>
      </c>
      <c r="E37" s="4">
        <v>0</v>
      </c>
      <c r="F37" s="4">
        <f t="shared" si="2"/>
        <v>500000</v>
      </c>
      <c r="G37" s="4"/>
      <c r="H37" s="39"/>
      <c r="I37" s="39"/>
    </row>
    <row r="38" spans="1:10" ht="15" customHeight="1" x14ac:dyDescent="0.25">
      <c r="A38" s="37" t="s">
        <v>133</v>
      </c>
      <c r="B38" s="37" t="s">
        <v>134</v>
      </c>
      <c r="C38" s="37">
        <v>5000000</v>
      </c>
      <c r="D38" s="37">
        <v>5000000</v>
      </c>
      <c r="E38" s="37"/>
      <c r="F38" s="37">
        <v>5000000</v>
      </c>
      <c r="G38" s="69">
        <v>5000000</v>
      </c>
      <c r="H38" s="35" t="s">
        <v>103</v>
      </c>
      <c r="I38" s="35" t="s">
        <v>106</v>
      </c>
    </row>
    <row r="39" spans="1:10" ht="30" customHeight="1" x14ac:dyDescent="0.25">
      <c r="A39" s="32" t="s">
        <v>95</v>
      </c>
      <c r="B39" s="17"/>
      <c r="C39" s="64">
        <v>8500000</v>
      </c>
      <c r="D39" s="65">
        <f>SUM(D40:D47)</f>
        <v>8500000</v>
      </c>
      <c r="E39" s="64"/>
      <c r="F39" s="64"/>
      <c r="G39" s="64">
        <v>500000</v>
      </c>
      <c r="H39" s="35" t="s">
        <v>104</v>
      </c>
      <c r="I39" s="36" t="s">
        <v>110</v>
      </c>
    </row>
    <row r="40" spans="1:10" s="15" customFormat="1" ht="15" customHeight="1" x14ac:dyDescent="0.25">
      <c r="A40" s="4" t="s">
        <v>53</v>
      </c>
      <c r="B40" s="4" t="s">
        <v>16</v>
      </c>
      <c r="C40" s="4"/>
      <c r="D40" s="19">
        <v>3000000</v>
      </c>
      <c r="E40" s="4">
        <v>0</v>
      </c>
      <c r="F40" s="4">
        <f t="shared" si="2"/>
        <v>3000000</v>
      </c>
      <c r="G40" s="4"/>
      <c r="H40" s="33"/>
      <c r="I40" s="33"/>
    </row>
    <row r="41" spans="1:10" s="15" customFormat="1" ht="45" customHeight="1" x14ac:dyDescent="0.25">
      <c r="A41" s="18" t="s">
        <v>64</v>
      </c>
      <c r="B41" s="4" t="s">
        <v>16</v>
      </c>
      <c r="C41" s="4"/>
      <c r="D41" s="63">
        <v>4950000</v>
      </c>
      <c r="E41" s="4">
        <v>500000</v>
      </c>
      <c r="F41" s="38">
        <f t="shared" si="2"/>
        <v>4450000</v>
      </c>
      <c r="G41" s="38"/>
      <c r="H41" s="33"/>
      <c r="I41" s="33"/>
    </row>
    <row r="42" spans="1:10" s="15" customFormat="1" ht="15.75" customHeight="1" x14ac:dyDescent="0.25">
      <c r="A42" s="40" t="s">
        <v>129</v>
      </c>
      <c r="B42" s="38"/>
      <c r="C42" s="38"/>
      <c r="D42" s="63">
        <v>50000</v>
      </c>
      <c r="E42" s="38">
        <v>0</v>
      </c>
      <c r="F42" s="38">
        <f t="shared" si="2"/>
        <v>50000</v>
      </c>
      <c r="G42" s="38"/>
      <c r="H42" s="33"/>
      <c r="I42" s="33"/>
    </row>
    <row r="43" spans="1:10" s="15" customFormat="1" ht="15" customHeight="1" x14ac:dyDescent="0.25">
      <c r="A43" s="4" t="s">
        <v>63</v>
      </c>
      <c r="B43" s="4"/>
      <c r="C43" s="4"/>
      <c r="D43" s="19"/>
      <c r="E43" s="4"/>
      <c r="F43" s="4"/>
      <c r="G43" s="4"/>
      <c r="H43" s="33"/>
      <c r="I43" s="33"/>
    </row>
    <row r="44" spans="1:10" s="15" customFormat="1" ht="15" customHeight="1" x14ac:dyDescent="0.25">
      <c r="A44" s="4" t="s">
        <v>8</v>
      </c>
      <c r="B44" s="4" t="s">
        <v>79</v>
      </c>
      <c r="C44" s="4"/>
      <c r="D44" s="19">
        <v>0</v>
      </c>
      <c r="E44" s="4">
        <v>0</v>
      </c>
      <c r="F44" s="4">
        <f t="shared" si="2"/>
        <v>0</v>
      </c>
      <c r="G44" s="4"/>
      <c r="H44" s="33"/>
      <c r="I44" s="33"/>
    </row>
    <row r="45" spans="1:10" s="15" customFormat="1" ht="15" customHeight="1" x14ac:dyDescent="0.25">
      <c r="A45" s="38" t="s">
        <v>123</v>
      </c>
      <c r="B45" s="4" t="s">
        <v>80</v>
      </c>
      <c r="C45" s="4"/>
      <c r="D45" s="57">
        <v>0</v>
      </c>
      <c r="E45" s="38">
        <v>0</v>
      </c>
      <c r="F45" s="38">
        <v>0</v>
      </c>
      <c r="G45" s="38"/>
      <c r="H45" s="33"/>
      <c r="I45" s="33"/>
    </row>
    <row r="46" spans="1:10" s="15" customFormat="1" ht="15" customHeight="1" x14ac:dyDescent="0.25">
      <c r="A46" s="38" t="s">
        <v>132</v>
      </c>
      <c r="B46" s="38" t="s">
        <v>124</v>
      </c>
      <c r="C46" s="38"/>
      <c r="D46" s="57">
        <v>228600</v>
      </c>
      <c r="E46" s="38">
        <v>0</v>
      </c>
      <c r="F46" s="38">
        <f t="shared" ref="F46:F47" si="3">D46-E46</f>
        <v>228600</v>
      </c>
      <c r="G46" s="38"/>
      <c r="H46" s="58"/>
      <c r="I46" s="33"/>
      <c r="J46" s="29" t="s">
        <v>126</v>
      </c>
    </row>
    <row r="47" spans="1:10" s="15" customFormat="1" ht="15" customHeight="1" x14ac:dyDescent="0.25">
      <c r="A47" s="38" t="s">
        <v>125</v>
      </c>
      <c r="B47" s="38" t="s">
        <v>88</v>
      </c>
      <c r="C47" s="38"/>
      <c r="D47" s="57">
        <v>271400</v>
      </c>
      <c r="E47" s="38">
        <v>0</v>
      </c>
      <c r="F47" s="38">
        <f t="shared" si="3"/>
        <v>271400</v>
      </c>
      <c r="G47" s="38"/>
      <c r="H47" s="58"/>
      <c r="I47" s="33"/>
      <c r="J47" s="29" t="s">
        <v>127</v>
      </c>
    </row>
    <row r="48" spans="1:10" ht="30" customHeight="1" x14ac:dyDescent="0.25">
      <c r="A48" s="32" t="s">
        <v>96</v>
      </c>
      <c r="B48" s="17"/>
      <c r="C48" s="17">
        <v>1500000</v>
      </c>
      <c r="D48" s="24">
        <f>SUM(D49:D53)</f>
        <v>1500000</v>
      </c>
      <c r="E48" s="17"/>
      <c r="F48" s="35"/>
      <c r="G48" s="35"/>
      <c r="H48" s="35" t="s">
        <v>104</v>
      </c>
      <c r="I48" s="35" t="s">
        <v>107</v>
      </c>
    </row>
    <row r="49" spans="1:9" ht="15" customHeight="1" x14ac:dyDescent="0.25">
      <c r="A49" s="2" t="s">
        <v>40</v>
      </c>
      <c r="B49" s="2" t="s">
        <v>79</v>
      </c>
      <c r="C49" s="2"/>
      <c r="D49" s="2">
        <v>0</v>
      </c>
      <c r="E49" s="2">
        <v>0</v>
      </c>
      <c r="F49" s="4">
        <f t="shared" ref="F49:F53" si="4">D49-E49</f>
        <v>0</v>
      </c>
      <c r="G49" s="4"/>
      <c r="H49" s="39"/>
      <c r="I49" s="39"/>
    </row>
    <row r="50" spans="1:9" s="15" customFormat="1" ht="15" customHeight="1" x14ac:dyDescent="0.25">
      <c r="A50" s="2" t="s">
        <v>39</v>
      </c>
      <c r="B50" s="2" t="s">
        <v>82</v>
      </c>
      <c r="C50" s="2"/>
      <c r="D50" s="2">
        <v>300000</v>
      </c>
      <c r="E50" s="2">
        <v>0</v>
      </c>
      <c r="F50" s="4">
        <f t="shared" si="4"/>
        <v>300000</v>
      </c>
      <c r="G50" s="4"/>
      <c r="H50" s="33"/>
      <c r="I50" s="33"/>
    </row>
    <row r="51" spans="1:9" s="15" customFormat="1" ht="15" customHeight="1" x14ac:dyDescent="0.25">
      <c r="A51" s="10" t="s">
        <v>6</v>
      </c>
      <c r="B51" s="4" t="s">
        <v>70</v>
      </c>
      <c r="C51" s="4"/>
      <c r="D51" s="4">
        <v>200000</v>
      </c>
      <c r="E51" s="4">
        <v>50000</v>
      </c>
      <c r="F51" s="4">
        <f t="shared" si="4"/>
        <v>150000</v>
      </c>
      <c r="G51" s="4"/>
      <c r="H51" s="33"/>
      <c r="I51" s="33"/>
    </row>
    <row r="52" spans="1:9" s="15" customFormat="1" ht="15" customHeight="1" x14ac:dyDescent="0.25">
      <c r="A52" s="4" t="s">
        <v>66</v>
      </c>
      <c r="B52" s="4" t="s">
        <v>83</v>
      </c>
      <c r="C52" s="4"/>
      <c r="D52" s="4">
        <v>800000</v>
      </c>
      <c r="E52" s="4">
        <v>305000</v>
      </c>
      <c r="F52" s="4">
        <f t="shared" si="4"/>
        <v>495000</v>
      </c>
      <c r="G52" s="4"/>
      <c r="H52" s="33"/>
      <c r="I52" s="33"/>
    </row>
    <row r="53" spans="1:9" s="15" customFormat="1" ht="15" customHeight="1" x14ac:dyDescent="0.25">
      <c r="A53" s="4" t="s">
        <v>57</v>
      </c>
      <c r="B53" s="4" t="s">
        <v>16</v>
      </c>
      <c r="C53" s="4"/>
      <c r="D53" s="4">
        <v>200000</v>
      </c>
      <c r="E53" s="4">
        <v>0</v>
      </c>
      <c r="F53" s="4">
        <f t="shared" si="4"/>
        <v>200000</v>
      </c>
      <c r="G53" s="4"/>
      <c r="H53" s="33"/>
      <c r="I53" s="33"/>
    </row>
    <row r="54" spans="1:9" ht="32.25" customHeight="1" x14ac:dyDescent="0.25">
      <c r="A54" s="32" t="s">
        <v>97</v>
      </c>
      <c r="B54" s="17"/>
      <c r="C54" s="37">
        <v>3300000</v>
      </c>
      <c r="D54" s="66">
        <f>SUM(D55:D59)</f>
        <v>3300000</v>
      </c>
      <c r="E54" s="17"/>
      <c r="F54" s="35"/>
      <c r="G54" s="35"/>
      <c r="H54" s="35" t="s">
        <v>103</v>
      </c>
      <c r="I54" s="35" t="s">
        <v>109</v>
      </c>
    </row>
    <row r="55" spans="1:9" s="54" customFormat="1" ht="30" customHeight="1" x14ac:dyDescent="0.25">
      <c r="A55" s="18" t="s">
        <v>58</v>
      </c>
      <c r="B55" s="4" t="s">
        <v>84</v>
      </c>
      <c r="C55" s="13"/>
      <c r="D55" s="21">
        <v>2500000</v>
      </c>
      <c r="E55" s="4">
        <v>0</v>
      </c>
      <c r="F55" s="4">
        <f t="shared" ref="F55:F81" si="5">D55-E55</f>
        <v>2500000</v>
      </c>
      <c r="G55" s="4"/>
      <c r="H55" s="53"/>
      <c r="I55" s="53"/>
    </row>
    <row r="56" spans="1:9" s="1" customFormat="1" x14ac:dyDescent="0.25">
      <c r="A56" s="38" t="s">
        <v>128</v>
      </c>
      <c r="B56" s="38" t="s">
        <v>16</v>
      </c>
      <c r="C56" s="38"/>
      <c r="D56" s="38">
        <v>0</v>
      </c>
      <c r="E56" s="58">
        <v>0</v>
      </c>
      <c r="F56" s="38">
        <v>0</v>
      </c>
      <c r="G56" s="38">
        <v>-25700000</v>
      </c>
      <c r="H56" s="58"/>
      <c r="I56" s="58"/>
    </row>
    <row r="57" spans="1:9" x14ac:dyDescent="0.25">
      <c r="A57" s="4" t="s">
        <v>86</v>
      </c>
      <c r="B57" s="4" t="s">
        <v>77</v>
      </c>
      <c r="C57" s="4"/>
      <c r="D57" s="4">
        <v>0</v>
      </c>
      <c r="E57" s="39">
        <v>0</v>
      </c>
      <c r="F57" s="4">
        <f t="shared" si="5"/>
        <v>0</v>
      </c>
      <c r="G57" s="4"/>
      <c r="H57" s="39"/>
      <c r="I57" s="39"/>
    </row>
    <row r="58" spans="1:9" s="15" customFormat="1" ht="15" customHeight="1" x14ac:dyDescent="0.25">
      <c r="A58" s="4" t="s">
        <v>67</v>
      </c>
      <c r="B58" s="4"/>
      <c r="C58" s="4"/>
      <c r="D58" s="4">
        <v>300000</v>
      </c>
      <c r="E58" s="4">
        <v>100000</v>
      </c>
      <c r="F58" s="4">
        <f t="shared" si="5"/>
        <v>200000</v>
      </c>
      <c r="G58" s="4"/>
      <c r="H58" s="33"/>
      <c r="I58" s="33"/>
    </row>
    <row r="59" spans="1:9" s="15" customFormat="1" ht="15" customHeight="1" x14ac:dyDescent="0.25">
      <c r="A59" s="2" t="s">
        <v>41</v>
      </c>
      <c r="B59" s="2" t="s">
        <v>16</v>
      </c>
      <c r="C59" s="2"/>
      <c r="D59" s="2">
        <v>500000</v>
      </c>
      <c r="E59" s="2">
        <v>200000</v>
      </c>
      <c r="F59" s="4">
        <f t="shared" si="5"/>
        <v>300000</v>
      </c>
      <c r="G59" s="4"/>
      <c r="H59" s="33"/>
      <c r="I59" s="33"/>
    </row>
    <row r="60" spans="1:9" s="15" customFormat="1" ht="15" customHeight="1" x14ac:dyDescent="0.25">
      <c r="A60" s="38" t="s">
        <v>138</v>
      </c>
      <c r="B60" s="38" t="s">
        <v>134</v>
      </c>
      <c r="C60" s="38">
        <v>4500000</v>
      </c>
      <c r="D60" s="38">
        <v>4500000</v>
      </c>
      <c r="E60" s="38"/>
      <c r="F60" s="38">
        <v>4500000</v>
      </c>
      <c r="G60" s="38">
        <v>4500000</v>
      </c>
      <c r="H60" s="33"/>
      <c r="I60" s="33"/>
    </row>
    <row r="61" spans="1:9" ht="14.25" customHeight="1" x14ac:dyDescent="0.25">
      <c r="A61" s="32" t="s">
        <v>135</v>
      </c>
      <c r="B61" s="17" t="s">
        <v>136</v>
      </c>
      <c r="C61" s="37">
        <v>11200000</v>
      </c>
      <c r="D61" s="37">
        <v>11200000</v>
      </c>
      <c r="E61" s="37">
        <v>0</v>
      </c>
      <c r="F61" s="37">
        <f t="shared" si="5"/>
        <v>11200000</v>
      </c>
      <c r="G61" s="37">
        <v>10000000</v>
      </c>
      <c r="H61" s="35"/>
      <c r="I61" s="35"/>
    </row>
    <row r="62" spans="1:9" ht="28.5" customHeight="1" x14ac:dyDescent="0.25">
      <c r="A62" s="18" t="s">
        <v>137</v>
      </c>
      <c r="B62" s="13"/>
      <c r="C62" s="68"/>
      <c r="D62" s="68"/>
      <c r="E62" s="68"/>
      <c r="F62" s="68"/>
      <c r="G62" s="68"/>
      <c r="H62" s="53"/>
      <c r="I62" s="53"/>
    </row>
    <row r="63" spans="1:9" s="15" customFormat="1" ht="15" customHeight="1" x14ac:dyDescent="0.25">
      <c r="A63" s="31" t="s">
        <v>94</v>
      </c>
      <c r="B63" s="30"/>
      <c r="C63" s="30"/>
      <c r="D63" s="30"/>
      <c r="E63" s="30"/>
      <c r="F63" s="30"/>
      <c r="G63" s="30"/>
      <c r="H63" s="55"/>
      <c r="I63" s="55"/>
    </row>
    <row r="64" spans="1:9" ht="29.25" customHeight="1" x14ac:dyDescent="0.25">
      <c r="A64" s="32" t="s">
        <v>98</v>
      </c>
      <c r="B64" s="17"/>
      <c r="C64" s="17">
        <v>4500000</v>
      </c>
      <c r="D64" s="24">
        <f>SUM(D65:D70)</f>
        <v>4500000</v>
      </c>
      <c r="E64" s="17"/>
      <c r="F64" s="9"/>
      <c r="G64" s="9"/>
      <c r="H64" s="35" t="s">
        <v>101</v>
      </c>
      <c r="I64" s="35" t="s">
        <v>102</v>
      </c>
    </row>
    <row r="65" spans="1:9" ht="15" customHeight="1" x14ac:dyDescent="0.25">
      <c r="A65" s="4" t="s">
        <v>53</v>
      </c>
      <c r="B65" s="2" t="s">
        <v>85</v>
      </c>
      <c r="C65" s="2"/>
      <c r="D65" s="2">
        <v>2000000</v>
      </c>
      <c r="E65" s="2">
        <v>0</v>
      </c>
      <c r="F65" s="4">
        <f t="shared" ref="F65:F70" si="6">D65-E65</f>
        <v>2000000</v>
      </c>
      <c r="G65" s="4"/>
      <c r="H65" s="39"/>
      <c r="I65" s="39"/>
    </row>
    <row r="66" spans="1:9" s="15" customFormat="1" ht="15" customHeight="1" x14ac:dyDescent="0.25">
      <c r="A66" s="2" t="s">
        <v>65</v>
      </c>
      <c r="B66" s="2" t="s">
        <v>16</v>
      </c>
      <c r="C66" s="2"/>
      <c r="D66" s="2">
        <v>200000</v>
      </c>
      <c r="E66" s="2">
        <v>0</v>
      </c>
      <c r="F66" s="4">
        <f t="shared" si="6"/>
        <v>200000</v>
      </c>
      <c r="G66" s="4"/>
      <c r="H66" s="33"/>
      <c r="I66" s="33"/>
    </row>
    <row r="67" spans="1:9" s="15" customFormat="1" ht="15" customHeight="1" x14ac:dyDescent="0.25">
      <c r="A67" s="4" t="s">
        <v>55</v>
      </c>
      <c r="B67" s="4" t="s">
        <v>81</v>
      </c>
      <c r="C67" s="4"/>
      <c r="D67" s="4">
        <v>400000</v>
      </c>
      <c r="E67" s="4">
        <v>80000</v>
      </c>
      <c r="F67" s="4">
        <f t="shared" si="6"/>
        <v>320000</v>
      </c>
      <c r="G67" s="4"/>
      <c r="H67" s="33"/>
      <c r="I67" s="33"/>
    </row>
    <row r="68" spans="1:9" ht="15" customHeight="1" x14ac:dyDescent="0.25">
      <c r="A68" s="2" t="s">
        <v>56</v>
      </c>
      <c r="B68" s="2" t="s">
        <v>80</v>
      </c>
      <c r="C68" s="2"/>
      <c r="D68" s="2">
        <v>400000</v>
      </c>
      <c r="E68" s="2">
        <v>300000</v>
      </c>
      <c r="F68" s="4">
        <f t="shared" si="6"/>
        <v>100000</v>
      </c>
      <c r="G68" s="4"/>
      <c r="H68" s="39"/>
      <c r="I68" s="39"/>
    </row>
    <row r="69" spans="1:9" ht="15" customHeight="1" x14ac:dyDescent="0.25">
      <c r="A69" s="2" t="s">
        <v>113</v>
      </c>
      <c r="B69" s="2"/>
      <c r="C69" s="2"/>
      <c r="D69" s="2">
        <v>1500000</v>
      </c>
      <c r="E69" s="2">
        <v>0</v>
      </c>
      <c r="F69" s="4">
        <f t="shared" si="6"/>
        <v>1500000</v>
      </c>
      <c r="G69" s="4"/>
      <c r="H69" s="39"/>
      <c r="I69" s="39"/>
    </row>
    <row r="70" spans="1:9" ht="15" customHeight="1" x14ac:dyDescent="0.25">
      <c r="A70" s="2" t="s">
        <v>68</v>
      </c>
      <c r="B70" s="2" t="s">
        <v>16</v>
      </c>
      <c r="C70" s="2"/>
      <c r="D70" s="2">
        <v>0</v>
      </c>
      <c r="E70" s="2">
        <v>0</v>
      </c>
      <c r="F70" s="4">
        <f t="shared" si="6"/>
        <v>0</v>
      </c>
      <c r="G70" s="4"/>
      <c r="H70" s="39"/>
      <c r="I70" s="39"/>
    </row>
    <row r="71" spans="1:9" ht="30.75" customHeight="1" x14ac:dyDescent="0.25">
      <c r="A71" s="32" t="s">
        <v>112</v>
      </c>
      <c r="B71" s="17" t="s">
        <v>16</v>
      </c>
      <c r="C71" s="17">
        <v>300000</v>
      </c>
      <c r="D71" s="17">
        <v>300000</v>
      </c>
      <c r="E71" s="17">
        <v>0</v>
      </c>
      <c r="F71" s="9">
        <f t="shared" si="5"/>
        <v>300000</v>
      </c>
      <c r="G71" s="9"/>
      <c r="H71" s="35" t="s">
        <v>101</v>
      </c>
      <c r="I71" s="35" t="s">
        <v>102</v>
      </c>
    </row>
    <row r="72" spans="1:9" ht="15" customHeight="1" x14ac:dyDescent="0.25">
      <c r="A72" s="31" t="s">
        <v>14</v>
      </c>
      <c r="B72" s="31"/>
      <c r="C72" s="31">
        <v>13550000</v>
      </c>
      <c r="D72" s="34">
        <f>SUM(D73:D78)</f>
        <v>13550000</v>
      </c>
      <c r="E72" s="31"/>
      <c r="F72" s="30"/>
      <c r="G72" s="30"/>
      <c r="H72" s="48"/>
      <c r="I72" s="48"/>
    </row>
    <row r="73" spans="1:9" s="15" customFormat="1" ht="15" customHeight="1" x14ac:dyDescent="0.25">
      <c r="A73" s="4" t="s">
        <v>17</v>
      </c>
      <c r="B73" s="4"/>
      <c r="C73" s="4"/>
      <c r="D73" s="4">
        <v>6000000</v>
      </c>
      <c r="E73" s="4">
        <v>500000</v>
      </c>
      <c r="F73" s="4">
        <f t="shared" si="5"/>
        <v>5500000</v>
      </c>
      <c r="G73" s="4"/>
      <c r="H73" s="33"/>
      <c r="I73" s="33"/>
    </row>
    <row r="74" spans="1:9" ht="15" customHeight="1" x14ac:dyDescent="0.25">
      <c r="A74" s="4" t="s">
        <v>29</v>
      </c>
      <c r="B74" s="4"/>
      <c r="C74" s="4"/>
      <c r="D74" s="4">
        <v>200000</v>
      </c>
      <c r="E74" s="4">
        <v>0</v>
      </c>
      <c r="F74" s="4">
        <f t="shared" si="5"/>
        <v>200000</v>
      </c>
      <c r="G74" s="4"/>
      <c r="H74" s="39"/>
      <c r="I74" s="39"/>
    </row>
    <row r="75" spans="1:9" s="15" customFormat="1" ht="15" customHeight="1" x14ac:dyDescent="0.25">
      <c r="A75" s="4" t="s">
        <v>18</v>
      </c>
      <c r="B75" s="4"/>
      <c r="C75" s="4"/>
      <c r="D75" s="4">
        <v>1550000</v>
      </c>
      <c r="E75" s="4">
        <v>0</v>
      </c>
      <c r="F75" s="4">
        <f t="shared" si="5"/>
        <v>1550000</v>
      </c>
      <c r="G75" s="4"/>
      <c r="H75" s="33"/>
      <c r="I75" s="33"/>
    </row>
    <row r="76" spans="1:9" s="15" customFormat="1" ht="15" customHeight="1" x14ac:dyDescent="0.25">
      <c r="A76" s="4" t="s">
        <v>19</v>
      </c>
      <c r="B76" s="4"/>
      <c r="C76" s="4"/>
      <c r="D76" s="4">
        <v>1000000</v>
      </c>
      <c r="E76" s="4">
        <v>0</v>
      </c>
      <c r="F76" s="4">
        <f t="shared" si="5"/>
        <v>1000000</v>
      </c>
      <c r="G76" s="4"/>
      <c r="H76" s="33"/>
      <c r="I76" s="33"/>
    </row>
    <row r="77" spans="1:9" s="15" customFormat="1" ht="15" customHeight="1" x14ac:dyDescent="0.25">
      <c r="A77" s="4" t="s">
        <v>34</v>
      </c>
      <c r="B77" s="4"/>
      <c r="C77" s="4"/>
      <c r="D77" s="4">
        <v>4000000</v>
      </c>
      <c r="E77" s="4">
        <v>0</v>
      </c>
      <c r="F77" s="4">
        <f t="shared" si="5"/>
        <v>4000000</v>
      </c>
      <c r="G77" s="4"/>
      <c r="H77" s="33"/>
      <c r="I77" s="33"/>
    </row>
    <row r="78" spans="1:9" s="15" customFormat="1" ht="15" customHeight="1" x14ac:dyDescent="0.25">
      <c r="A78" s="4" t="s">
        <v>35</v>
      </c>
      <c r="B78" s="4"/>
      <c r="C78" s="4"/>
      <c r="D78" s="4">
        <v>800000</v>
      </c>
      <c r="E78" s="4">
        <v>0</v>
      </c>
      <c r="F78" s="4">
        <f t="shared" si="5"/>
        <v>800000</v>
      </c>
      <c r="G78" s="4"/>
      <c r="H78" s="33"/>
      <c r="I78" s="33"/>
    </row>
    <row r="79" spans="1:9" s="15" customFormat="1" ht="15" customHeight="1" x14ac:dyDescent="0.25">
      <c r="A79" s="4" t="s">
        <v>20</v>
      </c>
      <c r="B79" s="4"/>
      <c r="C79" s="4"/>
      <c r="D79" s="4">
        <v>0</v>
      </c>
      <c r="E79" s="4">
        <v>2600000</v>
      </c>
      <c r="F79" s="4">
        <f t="shared" si="5"/>
        <v>-2600000</v>
      </c>
      <c r="G79" s="4"/>
      <c r="H79" s="33"/>
      <c r="I79" s="33"/>
    </row>
    <row r="80" spans="1:9" s="15" customFormat="1" ht="15" customHeight="1" x14ac:dyDescent="0.25">
      <c r="A80" s="4" t="s">
        <v>21</v>
      </c>
      <c r="B80" s="4"/>
      <c r="C80" s="4"/>
      <c r="D80" s="4">
        <v>0</v>
      </c>
      <c r="E80" s="4">
        <v>290000</v>
      </c>
      <c r="F80" s="4">
        <f t="shared" si="5"/>
        <v>-290000</v>
      </c>
      <c r="G80" s="4"/>
      <c r="H80" s="33"/>
      <c r="I80" s="33"/>
    </row>
    <row r="81" spans="1:9" s="15" customFormat="1" ht="15" customHeight="1" x14ac:dyDescent="0.25">
      <c r="A81" s="17" t="s">
        <v>37</v>
      </c>
      <c r="B81" s="17"/>
      <c r="C81" s="17">
        <v>10000000</v>
      </c>
      <c r="D81" s="17">
        <v>10000000</v>
      </c>
      <c r="E81" s="17">
        <v>0</v>
      </c>
      <c r="F81" s="9">
        <f t="shared" si="5"/>
        <v>10000000</v>
      </c>
      <c r="G81" s="9"/>
      <c r="H81" s="33"/>
      <c r="I81" s="33"/>
    </row>
    <row r="82" spans="1:9" x14ac:dyDescent="0.25">
      <c r="A82" s="6" t="s">
        <v>10</v>
      </c>
      <c r="B82" s="67"/>
      <c r="C82" s="6">
        <f>SUM(C3:C81)</f>
        <v>118050000</v>
      </c>
      <c r="D82" s="6"/>
      <c r="E82" s="6">
        <f>SUM(E5:E81)</f>
        <v>10331300</v>
      </c>
      <c r="F82" s="6">
        <f>SUM(F3:F81)</f>
        <v>84940086</v>
      </c>
      <c r="G82" s="6">
        <f>SUM(G3:G81)</f>
        <v>0</v>
      </c>
      <c r="H82" s="39"/>
      <c r="I82" s="39"/>
    </row>
    <row r="83" spans="1:9" x14ac:dyDescent="0.25">
      <c r="A83" s="7"/>
      <c r="B83" s="7"/>
      <c r="C83" s="7"/>
      <c r="D83" s="7"/>
      <c r="E83" s="7"/>
    </row>
    <row r="84" spans="1:9" x14ac:dyDescent="0.25">
      <c r="A84" s="7"/>
      <c r="B84" s="7"/>
      <c r="C84" s="7"/>
      <c r="D84" s="7"/>
      <c r="E84" s="7"/>
    </row>
    <row r="85" spans="1:9" ht="32.25" customHeight="1" x14ac:dyDescent="0.25">
      <c r="A85" s="6" t="s">
        <v>36</v>
      </c>
      <c r="B85" s="67"/>
      <c r="C85" s="6">
        <v>17200000</v>
      </c>
      <c r="D85" s="11"/>
    </row>
    <row r="86" spans="1:9" s="15" customFormat="1" x14ac:dyDescent="0.25">
      <c r="A86" s="22" t="s">
        <v>22</v>
      </c>
      <c r="B86" s="13"/>
      <c r="C86" s="13"/>
      <c r="D86" s="23">
        <v>300000</v>
      </c>
    </row>
    <row r="87" spans="1:9" s="15" customFormat="1" x14ac:dyDescent="0.25">
      <c r="A87" s="22" t="s">
        <v>30</v>
      </c>
      <c r="B87" s="13"/>
      <c r="C87" s="13"/>
      <c r="D87" s="23">
        <v>270000</v>
      </c>
    </row>
    <row r="88" spans="1:9" s="15" customFormat="1" x14ac:dyDescent="0.25">
      <c r="A88" s="22" t="s">
        <v>23</v>
      </c>
      <c r="B88" s="13"/>
      <c r="C88" s="13"/>
      <c r="D88" s="23">
        <v>1000000</v>
      </c>
    </row>
    <row r="89" spans="1:9" s="15" customFormat="1" x14ac:dyDescent="0.25">
      <c r="A89" s="22" t="s">
        <v>24</v>
      </c>
      <c r="B89" s="13"/>
      <c r="C89" s="13"/>
      <c r="D89" s="23">
        <v>300000</v>
      </c>
    </row>
    <row r="90" spans="1:9" s="15" customFormat="1" x14ac:dyDescent="0.25">
      <c r="A90" s="22" t="s">
        <v>25</v>
      </c>
      <c r="B90" s="13"/>
      <c r="C90" s="13"/>
      <c r="D90" s="23">
        <v>430000</v>
      </c>
    </row>
    <row r="91" spans="1:9" x14ac:dyDescent="0.25">
      <c r="A91" s="22" t="s">
        <v>11</v>
      </c>
      <c r="B91" s="13"/>
      <c r="C91" s="13"/>
      <c r="D91" s="23">
        <v>600000</v>
      </c>
    </row>
    <row r="92" spans="1:9" s="15" customFormat="1" x14ac:dyDescent="0.25">
      <c r="A92" s="22" t="s">
        <v>12</v>
      </c>
      <c r="B92" s="13"/>
      <c r="C92" s="13"/>
      <c r="D92" s="23">
        <v>12000000</v>
      </c>
    </row>
    <row r="93" spans="1:9" s="15" customFormat="1" x14ac:dyDescent="0.25">
      <c r="A93" s="14" t="s">
        <v>26</v>
      </c>
      <c r="B93" s="13"/>
      <c r="C93" s="13"/>
      <c r="D93" s="23">
        <v>2000000</v>
      </c>
    </row>
    <row r="94" spans="1:9" s="15" customFormat="1" x14ac:dyDescent="0.25">
      <c r="A94" s="22" t="s">
        <v>27</v>
      </c>
      <c r="B94" s="13"/>
      <c r="C94" s="13"/>
      <c r="D94" s="23">
        <v>300000</v>
      </c>
    </row>
    <row r="95" spans="1:9" x14ac:dyDescent="0.25">
      <c r="A95" s="12" t="s">
        <v>13</v>
      </c>
      <c r="B95" s="6"/>
      <c r="C95" s="6"/>
      <c r="D95" s="8"/>
    </row>
    <row r="96" spans="1:9" x14ac:dyDescent="0.25">
      <c r="A96" s="28" t="s">
        <v>28</v>
      </c>
      <c r="B96" s="28"/>
      <c r="C96" s="28">
        <f>SUM(C85,C82)</f>
        <v>135250000</v>
      </c>
      <c r="D96" s="28"/>
      <c r="E96" s="7"/>
    </row>
    <row r="97" spans="1:5" x14ac:dyDescent="0.25">
      <c r="A97" s="7"/>
      <c r="B97" s="7"/>
      <c r="C97" s="7"/>
      <c r="D97" s="7"/>
      <c r="E97" s="7"/>
    </row>
    <row r="98" spans="1:5" x14ac:dyDescent="0.25">
      <c r="A98" s="44" t="s">
        <v>60</v>
      </c>
    </row>
    <row r="100" spans="1:5" x14ac:dyDescent="0.25">
      <c r="B100" s="44"/>
      <c r="C100" s="44"/>
    </row>
    <row r="101" spans="1:5" x14ac:dyDescent="0.25">
      <c r="B101" s="44"/>
      <c r="C101" s="44"/>
    </row>
    <row r="114" spans="2:3" x14ac:dyDescent="0.25">
      <c r="B114" s="44"/>
      <c r="C114" s="44"/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"B" terv 120 millió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Szamitogep</dc:creator>
  <cp:lastModifiedBy>Dell</cp:lastModifiedBy>
  <cp:lastPrinted>2015-01-13T11:35:51Z</cp:lastPrinted>
  <dcterms:created xsi:type="dcterms:W3CDTF">2013-10-09T10:08:15Z</dcterms:created>
  <dcterms:modified xsi:type="dcterms:W3CDTF">2015-05-21T10:54:19Z</dcterms:modified>
</cp:coreProperties>
</file>